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Opcina Sveti Lovrec\Desktop\PRORAČUN 2025\"/>
    </mc:Choice>
  </mc:AlternateContent>
  <xr:revisionPtr revIDLastSave="0" documentId="13_ncr:1_{F250ED7D-8468-49A3-BE48-96884AD591F0}"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c r="F346" i="9"/>
  <c r="F345" i="9"/>
  <c r="F344" i="9"/>
  <c r="F343" i="9"/>
  <c r="F342" i="9"/>
  <c r="M341" i="9"/>
  <c r="L341" i="9"/>
  <c r="E341" i="9"/>
  <c r="H340" i="9"/>
  <c r="G340" i="9"/>
  <c r="F340" i="9"/>
  <c r="F339" i="9"/>
  <c r="F338" i="9"/>
  <c r="F337" i="9"/>
  <c r="F336" i="9"/>
  <c r="H335" i="9"/>
  <c r="G335" i="9"/>
  <c r="F335" i="9"/>
  <c r="F334" i="9"/>
  <c r="H333" i="9"/>
  <c r="G333" i="9"/>
  <c r="F333" i="9"/>
  <c r="H332" i="9"/>
  <c r="E332" i="9" s="1"/>
  <c r="B332" i="9" s="1"/>
  <c r="G332" i="9"/>
  <c r="F332" i="9"/>
  <c r="H331" i="9"/>
  <c r="E331" i="9" s="1"/>
  <c r="B331" i="9" s="1"/>
  <c r="G331" i="9"/>
  <c r="F331" i="9"/>
  <c r="H330" i="9"/>
  <c r="G330" i="9"/>
  <c r="F330" i="9"/>
  <c r="H329" i="9"/>
  <c r="G329" i="9"/>
  <c r="F329" i="9"/>
  <c r="H328" i="9"/>
  <c r="G328" i="9"/>
  <c r="F328" i="9"/>
  <c r="H327" i="9"/>
  <c r="G327" i="9"/>
  <c r="F327" i="9"/>
  <c r="H326" i="9"/>
  <c r="G326" i="9"/>
  <c r="F326" i="9"/>
  <c r="H325" i="9"/>
  <c r="E325" i="9" s="1"/>
  <c r="B325" i="9" s="1"/>
  <c r="G325" i="9"/>
  <c r="F325" i="9"/>
  <c r="H324" i="9"/>
  <c r="G324" i="9"/>
  <c r="F324" i="9"/>
  <c r="H323" i="9"/>
  <c r="G323" i="9"/>
  <c r="F323" i="9"/>
  <c r="H322" i="9"/>
  <c r="G322" i="9"/>
  <c r="F322" i="9"/>
  <c r="H321" i="9"/>
  <c r="G321" i="9"/>
  <c r="F321" i="9"/>
  <c r="H320" i="9"/>
  <c r="G320" i="9"/>
  <c r="F320" i="9"/>
  <c r="H319" i="9"/>
  <c r="G319" i="9"/>
  <c r="F319" i="9"/>
  <c r="H318" i="9"/>
  <c r="G318" i="9"/>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E305" i="9" s="1"/>
  <c r="B305" i="9" s="1"/>
  <c r="G305" i="9"/>
  <c r="F305" i="9"/>
  <c r="H304" i="9"/>
  <c r="G304" i="9"/>
  <c r="E304" i="9" s="1"/>
  <c r="B304" i="9" s="1"/>
  <c r="F304" i="9"/>
  <c r="H303" i="9"/>
  <c r="E303" i="9" s="1"/>
  <c r="B303" i="9" s="1"/>
  <c r="G303" i="9"/>
  <c r="F303" i="9"/>
  <c r="F302" i="9"/>
  <c r="F301" i="9"/>
  <c r="F300" i="9"/>
  <c r="F299" i="9"/>
  <c r="F298" i="9" s="1"/>
  <c r="F297" i="9"/>
  <c r="L296" i="9"/>
  <c r="F296" i="9" s="1"/>
  <c r="H296" i="9"/>
  <c r="F295" i="9"/>
  <c r="I294" i="9"/>
  <c r="H294" i="9"/>
  <c r="F294" i="9"/>
  <c r="E293" i="9"/>
  <c r="M292" i="9"/>
  <c r="L292" i="9"/>
  <c r="F292" i="9"/>
  <c r="E292" i="9"/>
  <c r="B292" i="9"/>
  <c r="M291" i="9"/>
  <c r="L291" i="9"/>
  <c r="F291" i="9"/>
  <c r="E291" i="9"/>
  <c r="B291" i="9" s="1"/>
  <c r="M290" i="9"/>
  <c r="L290" i="9"/>
  <c r="F290" i="9"/>
  <c r="E290" i="9"/>
  <c r="B290" i="9"/>
  <c r="M289" i="9"/>
  <c r="L289" i="9"/>
  <c r="F289" i="9"/>
  <c r="E289" i="9"/>
  <c r="B289" i="9"/>
  <c r="M288" i="9"/>
  <c r="F288" i="9" s="1"/>
  <c r="B288" i="9" s="1"/>
  <c r="L288" i="9"/>
  <c r="E288" i="9"/>
  <c r="M287" i="9"/>
  <c r="L287" i="9"/>
  <c r="F287" i="9" s="1"/>
  <c r="B287" i="9" s="1"/>
  <c r="E287" i="9"/>
  <c r="M286" i="9"/>
  <c r="L286" i="9"/>
  <c r="F286" i="9" s="1"/>
  <c r="B286" i="9" s="1"/>
  <c r="E286" i="9"/>
  <c r="M285" i="9"/>
  <c r="L285" i="9"/>
  <c r="F285" i="9" s="1"/>
  <c r="E285" i="9"/>
  <c r="M284" i="9"/>
  <c r="L284" i="9"/>
  <c r="F284" i="9" s="1"/>
  <c r="E284" i="9"/>
  <c r="B284" i="9" s="1"/>
  <c r="M283" i="9"/>
  <c r="L283" i="9"/>
  <c r="F283" i="9" s="1"/>
  <c r="E283" i="9"/>
  <c r="B283" i="9" s="1"/>
  <c r="M282" i="9"/>
  <c r="L282" i="9"/>
  <c r="F282" i="9"/>
  <c r="E282" i="9"/>
  <c r="B282" i="9" s="1"/>
  <c r="M281" i="9"/>
  <c r="L281" i="9"/>
  <c r="F281" i="9" s="1"/>
  <c r="B281" i="9" s="1"/>
  <c r="E281" i="9"/>
  <c r="M280" i="9"/>
  <c r="L280" i="9"/>
  <c r="F280" i="9"/>
  <c r="E280" i="9"/>
  <c r="B280" i="9"/>
  <c r="M279" i="9"/>
  <c r="L279" i="9"/>
  <c r="F279" i="9"/>
  <c r="E279" i="9"/>
  <c r="B279" i="9" s="1"/>
  <c r="M278" i="9"/>
  <c r="L278" i="9"/>
  <c r="F278" i="9" s="1"/>
  <c r="B278" i="9" s="1"/>
  <c r="E278" i="9"/>
  <c r="M277" i="9"/>
  <c r="L277" i="9"/>
  <c r="F277" i="9"/>
  <c r="E277" i="9"/>
  <c r="B277" i="9"/>
  <c r="M276" i="9"/>
  <c r="F276" i="9" s="1"/>
  <c r="L276" i="9"/>
  <c r="E276" i="9"/>
  <c r="M275" i="9"/>
  <c r="L275" i="9"/>
  <c r="F275" i="9" s="1"/>
  <c r="B275" i="9" s="1"/>
  <c r="E275" i="9"/>
  <c r="M274" i="9"/>
  <c r="L274" i="9"/>
  <c r="F274" i="9" s="1"/>
  <c r="B274" i="9" s="1"/>
  <c r="E274" i="9"/>
  <c r="M273" i="9"/>
  <c r="L273" i="9"/>
  <c r="F273" i="9" s="1"/>
  <c r="E273" i="9"/>
  <c r="B273" i="9" s="1"/>
  <c r="M272" i="9"/>
  <c r="L272" i="9"/>
  <c r="F272" i="9" s="1"/>
  <c r="E272" i="9"/>
  <c r="M271" i="9"/>
  <c r="L271" i="9"/>
  <c r="F271" i="9"/>
  <c r="E271" i="9"/>
  <c r="B271" i="9" s="1"/>
  <c r="M270" i="9"/>
  <c r="L270" i="9"/>
  <c r="F270" i="9"/>
  <c r="E270" i="9"/>
  <c r="B270" i="9" s="1"/>
  <c r="M269" i="9"/>
  <c r="L269" i="9"/>
  <c r="F269" i="9" s="1"/>
  <c r="B269" i="9" s="1"/>
  <c r="E269" i="9"/>
  <c r="M268" i="9"/>
  <c r="L268" i="9"/>
  <c r="F268" i="9"/>
  <c r="E268" i="9"/>
  <c r="B268" i="9"/>
  <c r="M267" i="9"/>
  <c r="L267" i="9"/>
  <c r="F267" i="9"/>
  <c r="E267" i="9"/>
  <c r="B267" i="9" s="1"/>
  <c r="M266" i="9"/>
  <c r="L266" i="9"/>
  <c r="F266" i="9" s="1"/>
  <c r="B266" i="9" s="1"/>
  <c r="E266" i="9"/>
  <c r="M265" i="9"/>
  <c r="L265" i="9"/>
  <c r="F265" i="9"/>
  <c r="E265" i="9"/>
  <c r="B265" i="9"/>
  <c r="M264" i="9"/>
  <c r="F264" i="9" s="1"/>
  <c r="L264" i="9"/>
  <c r="E264" i="9"/>
  <c r="M263" i="9"/>
  <c r="L263" i="9"/>
  <c r="F263" i="9" s="1"/>
  <c r="B263" i="9" s="1"/>
  <c r="E263" i="9"/>
  <c r="M262" i="9"/>
  <c r="L262" i="9"/>
  <c r="F262" i="9" s="1"/>
  <c r="B262" i="9" s="1"/>
  <c r="E262" i="9"/>
  <c r="M261" i="9"/>
  <c r="L261" i="9"/>
  <c r="F261" i="9" s="1"/>
  <c r="E261" i="9"/>
  <c r="B261" i="9" s="1"/>
  <c r="M260" i="9"/>
  <c r="L260" i="9"/>
  <c r="F260" i="9" s="1"/>
  <c r="E260" i="9"/>
  <c r="M259" i="9"/>
  <c r="L259" i="9"/>
  <c r="F259" i="9"/>
  <c r="E259" i="9"/>
  <c r="B259" i="9" s="1"/>
  <c r="M258" i="9"/>
  <c r="L258" i="9"/>
  <c r="F258" i="9"/>
  <c r="E258" i="9"/>
  <c r="B258" i="9" s="1"/>
  <c r="M257" i="9"/>
  <c r="L257" i="9"/>
  <c r="F257" i="9" s="1"/>
  <c r="B257" i="9" s="1"/>
  <c r="E257" i="9"/>
  <c r="M256" i="9"/>
  <c r="L256" i="9"/>
  <c r="F256" i="9"/>
  <c r="E256" i="9"/>
  <c r="B256" i="9"/>
  <c r="M255" i="9"/>
  <c r="L255" i="9"/>
  <c r="F255" i="9"/>
  <c r="E255" i="9"/>
  <c r="B255" i="9" s="1"/>
  <c r="M254" i="9"/>
  <c r="L254" i="9"/>
  <c r="F254" i="9" s="1"/>
  <c r="B254" i="9" s="1"/>
  <c r="E254" i="9"/>
  <c r="M253" i="9"/>
  <c r="L253" i="9"/>
  <c r="F253" i="9"/>
  <c r="E253" i="9"/>
  <c r="B253" i="9"/>
  <c r="M252" i="9"/>
  <c r="F252" i="9" s="1"/>
  <c r="L252" i="9"/>
  <c r="E252" i="9"/>
  <c r="B252" i="9" s="1"/>
  <c r="M251" i="9"/>
  <c r="L251" i="9"/>
  <c r="F251" i="9" s="1"/>
  <c r="B251" i="9" s="1"/>
  <c r="E251" i="9"/>
  <c r="M250" i="9"/>
  <c r="L250" i="9"/>
  <c r="F250" i="9" s="1"/>
  <c r="B250" i="9" s="1"/>
  <c r="E250" i="9"/>
  <c r="M249" i="9"/>
  <c r="L249" i="9"/>
  <c r="F249" i="9" s="1"/>
  <c r="E249" i="9"/>
  <c r="B249" i="9" s="1"/>
  <c r="M248" i="9"/>
  <c r="L248" i="9"/>
  <c r="F248" i="9" s="1"/>
  <c r="E248" i="9"/>
  <c r="B248" i="9" s="1"/>
  <c r="M247" i="9"/>
  <c r="F247" i="9" s="1"/>
  <c r="L247" i="9"/>
  <c r="E247" i="9"/>
  <c r="M246" i="9"/>
  <c r="F246" i="9" s="1"/>
  <c r="L246" i="9"/>
  <c r="E246" i="9"/>
  <c r="M245" i="9"/>
  <c r="L245" i="9"/>
  <c r="F245" i="9" s="1"/>
  <c r="B245" i="9" s="1"/>
  <c r="E245" i="9"/>
  <c r="M244" i="9"/>
  <c r="L244" i="9"/>
  <c r="F244" i="9"/>
  <c r="B244" i="9" s="1"/>
  <c r="E244" i="9"/>
  <c r="M243" i="9"/>
  <c r="F243" i="9" s="1"/>
  <c r="L243" i="9"/>
  <c r="E243" i="9"/>
  <c r="M242" i="9"/>
  <c r="L242" i="9"/>
  <c r="E242" i="9"/>
  <c r="M241" i="9"/>
  <c r="F241" i="9" s="1"/>
  <c r="B241" i="9" s="1"/>
  <c r="L241" i="9"/>
  <c r="E241" i="9"/>
  <c r="M240" i="9"/>
  <c r="F240" i="9" s="1"/>
  <c r="L240" i="9"/>
  <c r="E240" i="9"/>
  <c r="M239" i="9"/>
  <c r="L239" i="9"/>
  <c r="E239" i="9"/>
  <c r="M238" i="9"/>
  <c r="L238" i="9"/>
  <c r="E238" i="9"/>
  <c r="M237" i="9"/>
  <c r="L237" i="9"/>
  <c r="E237" i="9"/>
  <c r="M236" i="9"/>
  <c r="L236" i="9"/>
  <c r="E236" i="9"/>
  <c r="M235" i="9"/>
  <c r="L235" i="9"/>
  <c r="F235" i="9"/>
  <c r="E235" i="9"/>
  <c r="M234" i="9"/>
  <c r="L234" i="9"/>
  <c r="F234" i="9"/>
  <c r="E234" i="9"/>
  <c r="B234" i="9" s="1"/>
  <c r="M233" i="9"/>
  <c r="L233" i="9"/>
  <c r="E233" i="9"/>
  <c r="M232" i="9"/>
  <c r="F232" i="9" s="1"/>
  <c r="B232" i="9" s="1"/>
  <c r="L232" i="9"/>
  <c r="E232" i="9"/>
  <c r="M231" i="9"/>
  <c r="L231" i="9"/>
  <c r="F231" i="9"/>
  <c r="E231" i="9"/>
  <c r="B231" i="9" s="1"/>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F171" i="9"/>
  <c r="E171" i="9"/>
  <c r="B171" i="9" s="1"/>
  <c r="H170" i="9"/>
  <c r="G170" i="9"/>
  <c r="E170" i="9" s="1"/>
  <c r="B170" i="9" s="1"/>
  <c r="F170" i="9"/>
  <c r="H169" i="9"/>
  <c r="G169" i="9"/>
  <c r="F169" i="9"/>
  <c r="E169" i="9"/>
  <c r="B169" i="9"/>
  <c r="H168" i="9"/>
  <c r="E168" i="9" s="1"/>
  <c r="B168" i="9" s="1"/>
  <c r="G168" i="9"/>
  <c r="F168" i="9"/>
  <c r="H167" i="9"/>
  <c r="G167" i="9"/>
  <c r="E167" i="9" s="1"/>
  <c r="B167" i="9" s="1"/>
  <c r="F167" i="9"/>
  <c r="H166" i="9"/>
  <c r="G166" i="9"/>
  <c r="E166" i="9" s="1"/>
  <c r="B166" i="9" s="1"/>
  <c r="F166" i="9"/>
  <c r="H165" i="9"/>
  <c r="G165" i="9"/>
  <c r="F165" i="9"/>
  <c r="E165" i="9"/>
  <c r="B165" i="9" s="1"/>
  <c r="H164" i="9"/>
  <c r="G164" i="9"/>
  <c r="F164" i="9"/>
  <c r="E164" i="9"/>
  <c r="B164" i="9"/>
  <c r="H163" i="9"/>
  <c r="G163" i="9"/>
  <c r="E163" i="9" s="1"/>
  <c r="B163" i="9" s="1"/>
  <c r="F163" i="9"/>
  <c r="H162" i="9"/>
  <c r="E162" i="9" s="1"/>
  <c r="B162" i="9" s="1"/>
  <c r="G162" i="9"/>
  <c r="F162" i="9"/>
  <c r="H161" i="9"/>
  <c r="G161" i="9"/>
  <c r="F161" i="9"/>
  <c r="E161" i="9"/>
  <c r="B161" i="9" s="1"/>
  <c r="H160" i="9"/>
  <c r="G160" i="9"/>
  <c r="F160" i="9"/>
  <c r="E160" i="9"/>
  <c r="H159" i="9"/>
  <c r="G159" i="9"/>
  <c r="F159" i="9"/>
  <c r="E159" i="9"/>
  <c r="B159" i="9" s="1"/>
  <c r="H158" i="9"/>
  <c r="G158" i="9"/>
  <c r="E158" i="9" s="1"/>
  <c r="B158" i="9" s="1"/>
  <c r="F158" i="9"/>
  <c r="H157" i="9"/>
  <c r="G157" i="9"/>
  <c r="F157" i="9"/>
  <c r="E157" i="9"/>
  <c r="B157" i="9"/>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E150" i="9" s="1"/>
  <c r="B150" i="9" s="1"/>
  <c r="G150" i="9"/>
  <c r="F150" i="9"/>
  <c r="H149" i="9"/>
  <c r="G149" i="9"/>
  <c r="F149" i="9"/>
  <c r="E149" i="9"/>
  <c r="B149" i="9" s="1"/>
  <c r="H148" i="9"/>
  <c r="G148" i="9"/>
  <c r="F148" i="9"/>
  <c r="E148" i="9"/>
  <c r="H147" i="9"/>
  <c r="G147" i="9"/>
  <c r="F147" i="9"/>
  <c r="E147" i="9"/>
  <c r="B147" i="9" s="1"/>
  <c r="H146" i="9"/>
  <c r="G146" i="9"/>
  <c r="E146" i="9" s="1"/>
  <c r="F146" i="9"/>
  <c r="B146" i="9"/>
  <c r="H145" i="9"/>
  <c r="E145" i="9" s="1"/>
  <c r="B145" i="9" s="1"/>
  <c r="G145" i="9"/>
  <c r="F145" i="9"/>
  <c r="H144" i="9"/>
  <c r="E144" i="9" s="1"/>
  <c r="B144" i="9" s="1"/>
  <c r="G144" i="9"/>
  <c r="F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E138" i="9" s="1"/>
  <c r="B138" i="9" s="1"/>
  <c r="G138" i="9"/>
  <c r="F138" i="9"/>
  <c r="H137" i="9"/>
  <c r="G137" i="9"/>
  <c r="F137" i="9"/>
  <c r="E137" i="9"/>
  <c r="B137" i="9" s="1"/>
  <c r="H136" i="9"/>
  <c r="G136" i="9"/>
  <c r="F136" i="9"/>
  <c r="E136" i="9"/>
  <c r="H135" i="9"/>
  <c r="G135" i="9"/>
  <c r="F135" i="9"/>
  <c r="E135" i="9"/>
  <c r="B135" i="9" s="1"/>
  <c r="H134" i="9"/>
  <c r="G134" i="9"/>
  <c r="E134" i="9" s="1"/>
  <c r="B134" i="9" s="1"/>
  <c r="F134" i="9"/>
  <c r="H133" i="9"/>
  <c r="E133" i="9" s="1"/>
  <c r="B133" i="9" s="1"/>
  <c r="G133" i="9"/>
  <c r="F133" i="9"/>
  <c r="H132" i="9"/>
  <c r="E132" i="9" s="1"/>
  <c r="B132" i="9" s="1"/>
  <c r="G132" i="9"/>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E126" i="9" s="1"/>
  <c r="B126" i="9" s="1"/>
  <c r="G126" i="9"/>
  <c r="F126" i="9"/>
  <c r="H125" i="9"/>
  <c r="G125" i="9"/>
  <c r="F125" i="9"/>
  <c r="E125" i="9"/>
  <c r="B125" i="9" s="1"/>
  <c r="H124" i="9"/>
  <c r="G124" i="9"/>
  <c r="F124" i="9"/>
  <c r="E124" i="9"/>
  <c r="B124" i="9" s="1"/>
  <c r="H123" i="9"/>
  <c r="G123" i="9"/>
  <c r="F123" i="9"/>
  <c r="E123" i="9"/>
  <c r="B123" i="9" s="1"/>
  <c r="H122" i="9"/>
  <c r="G122" i="9"/>
  <c r="E122" i="9" s="1"/>
  <c r="F122" i="9"/>
  <c r="B122" i="9"/>
  <c r="H121" i="9"/>
  <c r="E121" i="9" s="1"/>
  <c r="B121" i="9" s="1"/>
  <c r="G121" i="9"/>
  <c r="F121" i="9"/>
  <c r="H120" i="9"/>
  <c r="E120" i="9" s="1"/>
  <c r="B120" i="9" s="1"/>
  <c r="G120" i="9"/>
  <c r="F120" i="9"/>
  <c r="H119" i="9"/>
  <c r="G119" i="9"/>
  <c r="E119" i="9" s="1"/>
  <c r="B119" i="9" s="1"/>
  <c r="F119" i="9"/>
  <c r="H118" i="9"/>
  <c r="G118" i="9"/>
  <c r="E118" i="9" s="1"/>
  <c r="B118" i="9" s="1"/>
  <c r="F118" i="9"/>
  <c r="H117" i="9"/>
  <c r="G117" i="9"/>
  <c r="F117" i="9"/>
  <c r="E117" i="9"/>
  <c r="B117" i="9" s="1"/>
  <c r="H116" i="9"/>
  <c r="G116" i="9"/>
  <c r="F116" i="9"/>
  <c r="E116" i="9"/>
  <c r="B116" i="9" s="1"/>
  <c r="H115" i="9"/>
  <c r="G115" i="9"/>
  <c r="F115" i="9"/>
  <c r="H114" i="9"/>
  <c r="E114" i="9" s="1"/>
  <c r="B114" i="9" s="1"/>
  <c r="G114" i="9"/>
  <c r="F114" i="9"/>
  <c r="H113" i="9"/>
  <c r="G113" i="9"/>
  <c r="F113" i="9"/>
  <c r="E113" i="9"/>
  <c r="B113" i="9" s="1"/>
  <c r="H112" i="9"/>
  <c r="G112" i="9"/>
  <c r="F112" i="9"/>
  <c r="E112" i="9"/>
  <c r="B112" i="9" s="1"/>
  <c r="H111" i="9"/>
  <c r="G111" i="9"/>
  <c r="F111" i="9"/>
  <c r="E111" i="9"/>
  <c r="B111" i="9" s="1"/>
  <c r="H110" i="9"/>
  <c r="G110" i="9"/>
  <c r="E110" i="9" s="1"/>
  <c r="B110" i="9" s="1"/>
  <c r="F110" i="9"/>
  <c r="H109" i="9"/>
  <c r="E109" i="9" s="1"/>
  <c r="B109" i="9" s="1"/>
  <c r="G109" i="9"/>
  <c r="F109" i="9"/>
  <c r="H108" i="9"/>
  <c r="E108" i="9" s="1"/>
  <c r="B108" i="9" s="1"/>
  <c r="G108" i="9"/>
  <c r="F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E102" i="9" s="1"/>
  <c r="B102" i="9" s="1"/>
  <c r="G102" i="9"/>
  <c r="F102" i="9"/>
  <c r="H101" i="9"/>
  <c r="G101" i="9"/>
  <c r="F101" i="9"/>
  <c r="E101" i="9"/>
  <c r="B101" i="9" s="1"/>
  <c r="H100" i="9"/>
  <c r="G100" i="9"/>
  <c r="F100" i="9"/>
  <c r="E100" i="9"/>
  <c r="B100" i="9" s="1"/>
  <c r="H99" i="9"/>
  <c r="G99" i="9"/>
  <c r="F99" i="9"/>
  <c r="E99" i="9"/>
  <c r="B99" i="9" s="1"/>
  <c r="H98" i="9"/>
  <c r="G98" i="9"/>
  <c r="E98" i="9" s="1"/>
  <c r="F98" i="9"/>
  <c r="B98" i="9"/>
  <c r="H97" i="9"/>
  <c r="E97" i="9" s="1"/>
  <c r="B97" i="9" s="1"/>
  <c r="G97" i="9"/>
  <c r="F97" i="9"/>
  <c r="H96" i="9"/>
  <c r="E96" i="9" s="1"/>
  <c r="B96" i="9" s="1"/>
  <c r="G96" i="9"/>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E90" i="9" s="1"/>
  <c r="B90" i="9" s="1"/>
  <c r="G90" i="9"/>
  <c r="F90" i="9"/>
  <c r="H89" i="9"/>
  <c r="G89" i="9"/>
  <c r="F89" i="9"/>
  <c r="E89" i="9"/>
  <c r="B89" i="9" s="1"/>
  <c r="H88" i="9"/>
  <c r="G88" i="9"/>
  <c r="F88" i="9"/>
  <c r="E88" i="9"/>
  <c r="B88" i="9" s="1"/>
  <c r="H87" i="9"/>
  <c r="G87" i="9"/>
  <c r="F87" i="9"/>
  <c r="E87" i="9"/>
  <c r="B87" i="9" s="1"/>
  <c r="H86" i="9"/>
  <c r="G86" i="9"/>
  <c r="E86" i="9" s="1"/>
  <c r="B86" i="9" s="1"/>
  <c r="F86" i="9"/>
  <c r="H85" i="9"/>
  <c r="E85" i="9" s="1"/>
  <c r="B85" i="9" s="1"/>
  <c r="G85" i="9"/>
  <c r="F85" i="9"/>
  <c r="H84" i="9"/>
  <c r="E84" i="9" s="1"/>
  <c r="B84" i="9" s="1"/>
  <c r="G84" i="9"/>
  <c r="F84" i="9"/>
  <c r="H83" i="9"/>
  <c r="G83" i="9"/>
  <c r="E83" i="9" s="1"/>
  <c r="B83" i="9" s="1"/>
  <c r="F83" i="9"/>
  <c r="H82" i="9"/>
  <c r="G82" i="9"/>
  <c r="F82" i="9"/>
  <c r="H81" i="9"/>
  <c r="E81" i="9" s="1"/>
  <c r="B81" i="9" s="1"/>
  <c r="G81" i="9"/>
  <c r="F81" i="9"/>
  <c r="H80" i="9"/>
  <c r="G80" i="9"/>
  <c r="F80" i="9"/>
  <c r="E80" i="9"/>
  <c r="B80" i="9" s="1"/>
  <c r="H79" i="9"/>
  <c r="G79" i="9"/>
  <c r="E79" i="9" s="1"/>
  <c r="B79" i="9" s="1"/>
  <c r="F79" i="9"/>
  <c r="H78" i="9"/>
  <c r="E78" i="9" s="1"/>
  <c r="B78" i="9" s="1"/>
  <c r="G78" i="9"/>
  <c r="F78" i="9"/>
  <c r="H77" i="9"/>
  <c r="G77" i="9"/>
  <c r="F77" i="9"/>
  <c r="E77" i="9"/>
  <c r="B77" i="9" s="1"/>
  <c r="H76" i="9"/>
  <c r="G76" i="9"/>
  <c r="F76" i="9"/>
  <c r="E76" i="9"/>
  <c r="B76" i="9" s="1"/>
  <c r="H75" i="9"/>
  <c r="G75" i="9"/>
  <c r="F75" i="9"/>
  <c r="E75" i="9"/>
  <c r="B75" i="9" s="1"/>
  <c r="H74" i="9"/>
  <c r="G74" i="9"/>
  <c r="E74" i="9" s="1"/>
  <c r="F74" i="9"/>
  <c r="B74" i="9"/>
  <c r="H73" i="9"/>
  <c r="E73" i="9" s="1"/>
  <c r="B73" i="9" s="1"/>
  <c r="G73" i="9"/>
  <c r="F73" i="9"/>
  <c r="H72" i="9"/>
  <c r="E72" i="9" s="1"/>
  <c r="B72" i="9" s="1"/>
  <c r="G72" i="9"/>
  <c r="F72" i="9"/>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E66" i="9" s="1"/>
  <c r="B66" i="9" s="1"/>
  <c r="G66" i="9"/>
  <c r="F66" i="9"/>
  <c r="H65" i="9"/>
  <c r="G65" i="9"/>
  <c r="F65" i="9"/>
  <c r="E65" i="9"/>
  <c r="B65" i="9" s="1"/>
  <c r="H64" i="9"/>
  <c r="E64" i="9" s="1"/>
  <c r="B64" i="9" s="1"/>
  <c r="G64" i="9"/>
  <c r="F64" i="9"/>
  <c r="H63" i="9"/>
  <c r="G63" i="9"/>
  <c r="F63" i="9"/>
  <c r="E63" i="9"/>
  <c r="B63" i="9" s="1"/>
  <c r="H62" i="9"/>
  <c r="G62" i="9"/>
  <c r="E62" i="9" s="1"/>
  <c r="B62" i="9" s="1"/>
  <c r="F62" i="9"/>
  <c r="H61" i="9"/>
  <c r="E61" i="9" s="1"/>
  <c r="B61" i="9" s="1"/>
  <c r="G61" i="9"/>
  <c r="F61" i="9"/>
  <c r="H60" i="9"/>
  <c r="E60" i="9" s="1"/>
  <c r="B60" i="9" s="1"/>
  <c r="G60" i="9"/>
  <c r="F60" i="9"/>
  <c r="H59" i="9"/>
  <c r="G59" i="9"/>
  <c r="E59" i="9" s="1"/>
  <c r="B59" i="9" s="1"/>
  <c r="F59" i="9"/>
  <c r="H58" i="9"/>
  <c r="G58" i="9"/>
  <c r="E58" i="9" s="1"/>
  <c r="B58" i="9" s="1"/>
  <c r="F58" i="9"/>
  <c r="H57" i="9"/>
  <c r="E57" i="9" s="1"/>
  <c r="B57" i="9" s="1"/>
  <c r="G57" i="9"/>
  <c r="F57" i="9"/>
  <c r="H56" i="9"/>
  <c r="E56" i="9" s="1"/>
  <c r="B56" i="9" s="1"/>
  <c r="G56" i="9"/>
  <c r="F56" i="9"/>
  <c r="H55" i="9"/>
  <c r="G55" i="9"/>
  <c r="F55" i="9"/>
  <c r="H54" i="9"/>
  <c r="G54" i="9"/>
  <c r="F54" i="9"/>
  <c r="H53" i="9"/>
  <c r="E53" i="9" s="1"/>
  <c r="B53" i="9" s="1"/>
  <c r="G53" i="9"/>
  <c r="F53" i="9"/>
  <c r="H52" i="9"/>
  <c r="G52" i="9"/>
  <c r="F52" i="9"/>
  <c r="H51" i="9"/>
  <c r="G51" i="9"/>
  <c r="F51" i="9"/>
  <c r="E51" i="9"/>
  <c r="B51" i="9" s="1"/>
  <c r="H50" i="9"/>
  <c r="E50" i="9" s="1"/>
  <c r="B50" i="9" s="1"/>
  <c r="G50" i="9"/>
  <c r="F50" i="9"/>
  <c r="H49" i="9"/>
  <c r="E49" i="9" s="1"/>
  <c r="B49" i="9" s="1"/>
  <c r="G49" i="9"/>
  <c r="F49" i="9"/>
  <c r="H48" i="9"/>
  <c r="E48" i="9" s="1"/>
  <c r="B48" i="9" s="1"/>
  <c r="G48" i="9"/>
  <c r="F48" i="9"/>
  <c r="H47" i="9"/>
  <c r="G47" i="9"/>
  <c r="F47" i="9"/>
  <c r="H46" i="9"/>
  <c r="G46" i="9"/>
  <c r="F46" i="9"/>
  <c r="H45" i="9"/>
  <c r="E45" i="9" s="1"/>
  <c r="G45" i="9"/>
  <c r="F45" i="9"/>
  <c r="H44" i="9"/>
  <c r="G44" i="9"/>
  <c r="F44" i="9"/>
  <c r="E44" i="9"/>
  <c r="B44" i="9"/>
  <c r="H43" i="9"/>
  <c r="G43" i="9"/>
  <c r="E43" i="9" s="1"/>
  <c r="F43" i="9"/>
  <c r="B43" i="9"/>
  <c r="H42" i="9"/>
  <c r="G42" i="9"/>
  <c r="F42" i="9"/>
  <c r="H41" i="9"/>
  <c r="E41" i="9" s="1"/>
  <c r="B41" i="9" s="1"/>
  <c r="G41" i="9"/>
  <c r="F41" i="9"/>
  <c r="H40" i="9"/>
  <c r="G40" i="9"/>
  <c r="E40" i="9" s="1"/>
  <c r="F40" i="9"/>
  <c r="H39" i="9"/>
  <c r="E39" i="9" s="1"/>
  <c r="B39" i="9" s="1"/>
  <c r="G39" i="9"/>
  <c r="F39" i="9"/>
  <c r="H38" i="9"/>
  <c r="G38" i="9"/>
  <c r="F38" i="9"/>
  <c r="E38" i="9"/>
  <c r="B38" i="9" s="1"/>
  <c r="H37" i="9"/>
  <c r="G37" i="9"/>
  <c r="F37" i="9"/>
  <c r="H36" i="9"/>
  <c r="G36" i="9"/>
  <c r="F36" i="9"/>
  <c r="H35" i="9"/>
  <c r="G35" i="9"/>
  <c r="F35" i="9"/>
  <c r="H34" i="9"/>
  <c r="G34" i="9"/>
  <c r="E34" i="9" s="1"/>
  <c r="B34" i="9" s="1"/>
  <c r="F34" i="9"/>
  <c r="H33" i="9"/>
  <c r="G33" i="9"/>
  <c r="F33" i="9"/>
  <c r="E33" i="9"/>
  <c r="B33" i="9" s="1"/>
  <c r="H32" i="9"/>
  <c r="G32" i="9"/>
  <c r="F32" i="9"/>
  <c r="E32" i="9"/>
  <c r="B32" i="9"/>
  <c r="H31" i="9"/>
  <c r="G31" i="9"/>
  <c r="F31" i="9"/>
  <c r="H30" i="9"/>
  <c r="G30" i="9"/>
  <c r="F30" i="9"/>
  <c r="H29" i="9"/>
  <c r="E29" i="9" s="1"/>
  <c r="B29" i="9" s="1"/>
  <c r="G29" i="9"/>
  <c r="F29" i="9"/>
  <c r="H28" i="9"/>
  <c r="G28" i="9"/>
  <c r="F28" i="9"/>
  <c r="H27" i="9"/>
  <c r="E27" i="9" s="1"/>
  <c r="B27" i="9" s="1"/>
  <c r="G27" i="9"/>
  <c r="F27" i="9"/>
  <c r="H26" i="9"/>
  <c r="E26" i="9" s="1"/>
  <c r="B26" i="9" s="1"/>
  <c r="G26" i="9"/>
  <c r="F26" i="9"/>
  <c r="H25" i="9"/>
  <c r="G25" i="9"/>
  <c r="F25" i="9"/>
  <c r="F24" i="9"/>
  <c r="F4" i="9"/>
  <c r="O3" i="9"/>
  <c r="G296" i="9" s="1"/>
  <c r="E296" i="9" s="1"/>
  <c r="I3" i="9"/>
  <c r="H3" i="9"/>
  <c r="G3" i="9"/>
  <c r="D104" i="8"/>
  <c r="I41" i="3" s="1"/>
  <c r="D97" i="8"/>
  <c r="D92" i="8"/>
  <c r="D87" i="8"/>
  <c r="D82" i="8"/>
  <c r="D77" i="8"/>
  <c r="D72" i="8"/>
  <c r="D67" i="8"/>
  <c r="D62" i="8"/>
  <c r="D57" i="8"/>
  <c r="D52" i="8"/>
  <c r="D46" i="8"/>
  <c r="D37" i="8"/>
  <c r="D27" i="8"/>
  <c r="D18" i="8"/>
  <c r="D8" i="8"/>
  <c r="E44" i="7"/>
  <c r="E38" i="7" s="1"/>
  <c r="D44" i="7"/>
  <c r="E39" i="7"/>
  <c r="D39" i="7"/>
  <c r="D38" i="7"/>
  <c r="E30" i="7"/>
  <c r="D30" i="7"/>
  <c r="E23" i="7"/>
  <c r="D23" i="7"/>
  <c r="E22" i="7"/>
  <c r="D22" i="7"/>
  <c r="E14" i="7"/>
  <c r="E6" i="7" s="1"/>
  <c r="E5" i="7" s="1"/>
  <c r="I33" i="3" s="1"/>
  <c r="D14" i="7"/>
  <c r="E7" i="7"/>
  <c r="D7" i="7"/>
  <c r="D6" i="7"/>
  <c r="F140" i="6"/>
  <c r="F139" i="6"/>
  <c r="F138" i="6"/>
  <c r="F137" i="6"/>
  <c r="F136" i="6"/>
  <c r="F135" i="6"/>
  <c r="F134" i="6"/>
  <c r="F133" i="6"/>
  <c r="F132" i="6"/>
  <c r="F131" i="6"/>
  <c r="E130" i="6"/>
  <c r="E129" i="6" s="1"/>
  <c r="D1525" i="1" s="1"/>
  <c r="D130" i="6"/>
  <c r="F128" i="6"/>
  <c r="F127" i="6"/>
  <c r="F126" i="6"/>
  <c r="F125" i="6"/>
  <c r="F124" i="6"/>
  <c r="F123" i="6"/>
  <c r="E122" i="6"/>
  <c r="D122" i="6"/>
  <c r="F122" i="6" s="1"/>
  <c r="F121" i="6"/>
  <c r="F120" i="6"/>
  <c r="F119" i="6"/>
  <c r="E118" i="6"/>
  <c r="D118" i="6"/>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F90" i="6"/>
  <c r="E90" i="6"/>
  <c r="D90" i="6"/>
  <c r="D89" i="6"/>
  <c r="F89" i="6" s="1"/>
  <c r="F88" i="6"/>
  <c r="F87" i="6"/>
  <c r="F86" i="6"/>
  <c r="F85" i="6"/>
  <c r="F84" i="6"/>
  <c r="F83" i="6"/>
  <c r="E82" i="6"/>
  <c r="F82" i="6" s="1"/>
  <c r="D82" i="6"/>
  <c r="F81" i="6"/>
  <c r="F80" i="6"/>
  <c r="F79" i="6"/>
  <c r="F78" i="6"/>
  <c r="F77" i="6"/>
  <c r="F76" i="6"/>
  <c r="E75" i="6"/>
  <c r="F75" i="6" s="1"/>
  <c r="D75" i="6"/>
  <c r="F74" i="6"/>
  <c r="F73" i="6"/>
  <c r="F72" i="6"/>
  <c r="F71" i="6"/>
  <c r="F70" i="6"/>
  <c r="F69" i="6"/>
  <c r="F68" i="6"/>
  <c r="F67" i="6"/>
  <c r="E66" i="6"/>
  <c r="D66" i="6"/>
  <c r="F66" i="6" s="1"/>
  <c r="F65" i="6"/>
  <c r="F64" i="6"/>
  <c r="F63" i="6"/>
  <c r="F62" i="6"/>
  <c r="F61" i="6"/>
  <c r="E61" i="6"/>
  <c r="D61" i="6"/>
  <c r="F60" i="6"/>
  <c r="F59" i="6"/>
  <c r="F58" i="6"/>
  <c r="F57" i="6"/>
  <c r="F56" i="6"/>
  <c r="F55" i="6"/>
  <c r="E54" i="6"/>
  <c r="F54" i="6" s="1"/>
  <c r="D54" i="6"/>
  <c r="F53" i="6"/>
  <c r="F52" i="6"/>
  <c r="F51" i="6"/>
  <c r="F50" i="6"/>
  <c r="E50" i="6"/>
  <c r="D1446" i="1" s="1"/>
  <c r="H1446" i="1" s="1"/>
  <c r="D50" i="6"/>
  <c r="F49" i="6"/>
  <c r="F48" i="6"/>
  <c r="F47" i="6"/>
  <c r="F46" i="6"/>
  <c r="F45" i="6"/>
  <c r="F44" i="6"/>
  <c r="F43" i="6"/>
  <c r="E43" i="6"/>
  <c r="D43" i="6"/>
  <c r="F42" i="6"/>
  <c r="F41" i="6"/>
  <c r="F40" i="6"/>
  <c r="E39" i="6"/>
  <c r="F39" i="6" s="1"/>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F13" i="6" s="1"/>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c r="F296" i="5" s="1"/>
  <c r="F295" i="5"/>
  <c r="F294" i="5"/>
  <c r="F293" i="5"/>
  <c r="F292" i="5"/>
  <c r="E291" i="5"/>
  <c r="D1295" i="1" s="1"/>
  <c r="D291" i="5"/>
  <c r="F290" i="5"/>
  <c r="F289" i="5"/>
  <c r="F288" i="5"/>
  <c r="F287" i="5"/>
  <c r="F286" i="5"/>
  <c r="F285" i="5"/>
  <c r="F284" i="5"/>
  <c r="F283" i="5"/>
  <c r="F282" i="5"/>
  <c r="F281" i="5"/>
  <c r="F280" i="5"/>
  <c r="F279" i="5"/>
  <c r="F278" i="5"/>
  <c r="E277" i="5"/>
  <c r="E274" i="5" s="1"/>
  <c r="D1278" i="1" s="1"/>
  <c r="D277" i="5"/>
  <c r="C1281" i="1" s="1"/>
  <c r="F276" i="5"/>
  <c r="F275" i="5"/>
  <c r="F273" i="5"/>
  <c r="F272" i="5"/>
  <c r="F271" i="5"/>
  <c r="F270" i="5"/>
  <c r="F269" i="5"/>
  <c r="F268" i="5"/>
  <c r="F267" i="5"/>
  <c r="F266" i="5"/>
  <c r="F265" i="5"/>
  <c r="E264" i="5"/>
  <c r="D264" i="5"/>
  <c r="F264" i="5" s="1"/>
  <c r="F263" i="5"/>
  <c r="F262" i="5"/>
  <c r="F261" i="5"/>
  <c r="E260" i="5"/>
  <c r="D260" i="5"/>
  <c r="D255" i="5" s="1"/>
  <c r="C1259" i="1" s="1"/>
  <c r="F259" i="5"/>
  <c r="F258" i="5"/>
  <c r="F257" i="5"/>
  <c r="E256" i="5"/>
  <c r="F256" i="5" s="1"/>
  <c r="D256" i="5"/>
  <c r="F254" i="5"/>
  <c r="F253" i="5"/>
  <c r="E252" i="5"/>
  <c r="D1256" i="1" s="1"/>
  <c r="H1256" i="1" s="1"/>
  <c r="D252" i="5"/>
  <c r="F250" i="5"/>
  <c r="F249" i="5"/>
  <c r="F248" i="5"/>
  <c r="E248" i="5"/>
  <c r="D248" i="5"/>
  <c r="F247" i="5"/>
  <c r="F246" i="5"/>
  <c r="F245" i="5"/>
  <c r="F244" i="5"/>
  <c r="F243" i="5"/>
  <c r="F242" i="5"/>
  <c r="F241" i="5"/>
  <c r="F240" i="5"/>
  <c r="F239" i="5"/>
  <c r="F238" i="5"/>
  <c r="F237" i="5"/>
  <c r="E237" i="5"/>
  <c r="D1241" i="1" s="1"/>
  <c r="D237" i="5"/>
  <c r="F236" i="5"/>
  <c r="F235" i="5"/>
  <c r="F234" i="5"/>
  <c r="F233" i="5"/>
  <c r="F232" i="5"/>
  <c r="F231" i="5"/>
  <c r="F230" i="5"/>
  <c r="F229" i="5"/>
  <c r="F228" i="5"/>
  <c r="F227" i="5"/>
  <c r="F226" i="5"/>
  <c r="F225" i="5"/>
  <c r="F224" i="5"/>
  <c r="F223" i="5"/>
  <c r="F222" i="5"/>
  <c r="F221" i="5"/>
  <c r="F220" i="5"/>
  <c r="E220" i="5"/>
  <c r="D220" i="5"/>
  <c r="D219" i="5"/>
  <c r="G339" i="9" s="1"/>
  <c r="F218" i="5"/>
  <c r="F217" i="5"/>
  <c r="F216" i="5"/>
  <c r="F215" i="5"/>
  <c r="F214" i="5"/>
  <c r="F213" i="5"/>
  <c r="F212" i="5"/>
  <c r="E211" i="5"/>
  <c r="D1215" i="1" s="1"/>
  <c r="H1215" i="1" s="1"/>
  <c r="D211" i="5"/>
  <c r="F211" i="5" s="1"/>
  <c r="F210" i="5"/>
  <c r="F209" i="5"/>
  <c r="F208" i="5"/>
  <c r="F207" i="5"/>
  <c r="F206" i="5"/>
  <c r="F205" i="5"/>
  <c r="F204" i="5"/>
  <c r="E204" i="5"/>
  <c r="D204" i="5"/>
  <c r="D203" i="5" s="1"/>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D171" i="5"/>
  <c r="F171" i="5" s="1"/>
  <c r="F170" i="5"/>
  <c r="F169" i="5"/>
  <c r="F168" i="5"/>
  <c r="F167" i="5"/>
  <c r="F166" i="5"/>
  <c r="E165" i="5"/>
  <c r="D1170" i="1" s="1"/>
  <c r="G1170" i="1" s="1"/>
  <c r="D165" i="5"/>
  <c r="F164" i="5"/>
  <c r="F163" i="5"/>
  <c r="F162" i="5"/>
  <c r="F161" i="5"/>
  <c r="F160" i="5"/>
  <c r="F159" i="5"/>
  <c r="F158" i="5"/>
  <c r="F157" i="5"/>
  <c r="F156" i="5"/>
  <c r="F155" i="5"/>
  <c r="F154" i="5"/>
  <c r="F153" i="5"/>
  <c r="F152" i="5"/>
  <c r="F151" i="5"/>
  <c r="E150" i="5"/>
  <c r="E147" i="5" s="1"/>
  <c r="D1152" i="1" s="1"/>
  <c r="D150" i="5"/>
  <c r="F149" i="5"/>
  <c r="F148" i="5"/>
  <c r="F146" i="5"/>
  <c r="F145" i="5"/>
  <c r="F144" i="5"/>
  <c r="E143" i="5"/>
  <c r="D143" i="5"/>
  <c r="F143" i="5" s="1"/>
  <c r="F142" i="5"/>
  <c r="F141" i="5"/>
  <c r="F140" i="5"/>
  <c r="F139" i="5"/>
  <c r="F138" i="5"/>
  <c r="F137" i="5"/>
  <c r="E136" i="5"/>
  <c r="D136" i="5"/>
  <c r="F134" i="5"/>
  <c r="F133" i="5"/>
  <c r="F132" i="5"/>
  <c r="F131" i="5"/>
  <c r="F130" i="5"/>
  <c r="F129" i="5"/>
  <c r="F128" i="5"/>
  <c r="F127" i="5"/>
  <c r="E127" i="5"/>
  <c r="D1132" i="1" s="1"/>
  <c r="D127" i="5"/>
  <c r="F126" i="5"/>
  <c r="F125" i="5"/>
  <c r="F124" i="5"/>
  <c r="F123" i="5"/>
  <c r="F122" i="5"/>
  <c r="F121" i="5"/>
  <c r="F120" i="5"/>
  <c r="E120" i="5"/>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1094" i="1" s="1"/>
  <c r="G1094" i="1" s="1"/>
  <c r="D89" i="5"/>
  <c r="F87" i="5"/>
  <c r="F86" i="5"/>
  <c r="F85" i="5"/>
  <c r="F84" i="5"/>
  <c r="F83" i="5"/>
  <c r="E82" i="5"/>
  <c r="F82" i="5" s="1"/>
  <c r="D82" i="5"/>
  <c r="F81" i="5"/>
  <c r="F80" i="5"/>
  <c r="F79" i="5"/>
  <c r="F78" i="5"/>
  <c r="F77" i="5"/>
  <c r="E76" i="5"/>
  <c r="D76" i="5"/>
  <c r="F76" i="5" s="1"/>
  <c r="F75" i="5"/>
  <c r="F74" i="5"/>
  <c r="F73" i="5"/>
  <c r="F72" i="5"/>
  <c r="E71" i="5"/>
  <c r="D71" i="5"/>
  <c r="F68" i="5"/>
  <c r="F67" i="5"/>
  <c r="F66" i="5"/>
  <c r="F65" i="5"/>
  <c r="F64" i="5"/>
  <c r="E63" i="5"/>
  <c r="D1068" i="1" s="1"/>
  <c r="D63" i="5"/>
  <c r="F63" i="5" s="1"/>
  <c r="F62" i="5"/>
  <c r="F61" i="5"/>
  <c r="F60" i="5"/>
  <c r="F59" i="5"/>
  <c r="F58" i="5"/>
  <c r="F57" i="5"/>
  <c r="E56" i="5"/>
  <c r="D1061" i="1" s="1"/>
  <c r="H1061" i="1" s="1"/>
  <c r="D56" i="5"/>
  <c r="F55" i="5"/>
  <c r="F54" i="5"/>
  <c r="F53" i="5"/>
  <c r="E52" i="5"/>
  <c r="D52" i="5"/>
  <c r="F52" i="5" s="1"/>
  <c r="F51" i="5"/>
  <c r="F50" i="5"/>
  <c r="F49" i="5"/>
  <c r="F48" i="5"/>
  <c r="F47" i="5"/>
  <c r="F46" i="5"/>
  <c r="E45" i="5"/>
  <c r="F45" i="5" s="1"/>
  <c r="D45" i="5"/>
  <c r="F44" i="5"/>
  <c r="F43" i="5"/>
  <c r="F42" i="5"/>
  <c r="F41" i="5"/>
  <c r="E41" i="5"/>
  <c r="D41" i="5"/>
  <c r="F40" i="5"/>
  <c r="F39" i="5"/>
  <c r="F38" i="5"/>
  <c r="F37" i="5"/>
  <c r="F36" i="5"/>
  <c r="E35" i="5"/>
  <c r="D1040" i="1" s="1"/>
  <c r="H1040" i="1" s="1"/>
  <c r="D35" i="5"/>
  <c r="F34" i="5"/>
  <c r="F33" i="5"/>
  <c r="F32" i="5"/>
  <c r="F31" i="5"/>
  <c r="F30" i="5"/>
  <c r="E29" i="5"/>
  <c r="D29" i="5"/>
  <c r="F28" i="5"/>
  <c r="F27" i="5"/>
  <c r="F26" i="5"/>
  <c r="F25" i="5"/>
  <c r="F24" i="5"/>
  <c r="F23" i="5"/>
  <c r="F22" i="5"/>
  <c r="F21" i="5"/>
  <c r="F20" i="5"/>
  <c r="E19" i="5"/>
  <c r="D19" i="5"/>
  <c r="F18" i="5"/>
  <c r="F17" i="5"/>
  <c r="F16" i="5"/>
  <c r="F15" i="5"/>
  <c r="F14" i="5"/>
  <c r="E13" i="5"/>
  <c r="F13" i="5" s="1"/>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F585" i="4"/>
  <c r="E585" i="4"/>
  <c r="D585" i="4"/>
  <c r="D584" i="4"/>
  <c r="F583" i="4"/>
  <c r="F582" i="4"/>
  <c r="E581" i="4"/>
  <c r="D581" i="4"/>
  <c r="F581" i="4" s="1"/>
  <c r="F580" i="4"/>
  <c r="F579" i="4"/>
  <c r="E578" i="4"/>
  <c r="D578" i="4"/>
  <c r="F578"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E557" i="4"/>
  <c r="E536" i="4" s="1"/>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4" i="4"/>
  <c r="F533" i="4"/>
  <c r="F532" i="4"/>
  <c r="E532" i="4"/>
  <c r="D532" i="4"/>
  <c r="F531" i="4"/>
  <c r="F530" i="4"/>
  <c r="F529" i="4"/>
  <c r="E529" i="4"/>
  <c r="D529" i="4"/>
  <c r="F528" i="4"/>
  <c r="F527" i="4"/>
  <c r="E526" i="4"/>
  <c r="D526" i="4"/>
  <c r="D522" i="4" s="1"/>
  <c r="F522"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D491" i="4" s="1"/>
  <c r="F491" i="4" s="1"/>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E473" i="4"/>
  <c r="D473" i="4"/>
  <c r="F473"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E428" i="4"/>
  <c r="D423" i="1" s="1"/>
  <c r="D428" i="4"/>
  <c r="F427" i="4"/>
  <c r="E427" i="4"/>
  <c r="E648" i="4" s="1"/>
  <c r="D642" i="1" s="1"/>
  <c r="H642" i="1" s="1"/>
  <c r="D427" i="4"/>
  <c r="D648" i="4" s="1"/>
  <c r="F648" i="4" s="1"/>
  <c r="E426" i="4"/>
  <c r="D426" i="4"/>
  <c r="F421" i="4"/>
  <c r="F420" i="4"/>
  <c r="F419" i="4"/>
  <c r="F416" i="4"/>
  <c r="F415" i="4"/>
  <c r="F414" i="4"/>
  <c r="F413" i="4"/>
  <c r="F412" i="4"/>
  <c r="E412" i="4"/>
  <c r="D412" i="4"/>
  <c r="F411" i="4"/>
  <c r="F410" i="4"/>
  <c r="E410" i="4"/>
  <c r="D410" i="4"/>
  <c r="F409" i="4"/>
  <c r="F408" i="4"/>
  <c r="E407" i="4"/>
  <c r="E406" i="4" s="1"/>
  <c r="D407" i="4"/>
  <c r="D406" i="4" s="1"/>
  <c r="F406" i="4" s="1"/>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E362" i="4"/>
  <c r="E361" i="4" s="1"/>
  <c r="D362" i="4"/>
  <c r="F362" i="4" s="1"/>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F322" i="4" s="1"/>
  <c r="D322" i="4"/>
  <c r="F320" i="4"/>
  <c r="F319" i="4"/>
  <c r="F318" i="4"/>
  <c r="F317" i="4"/>
  <c r="F316" i="4"/>
  <c r="F315" i="4"/>
  <c r="F314" i="4"/>
  <c r="E314" i="4"/>
  <c r="D314" i="4"/>
  <c r="F313" i="4"/>
  <c r="F312" i="4"/>
  <c r="F311" i="4"/>
  <c r="E310" i="4"/>
  <c r="E309" i="4" s="1"/>
  <c r="D310" i="4"/>
  <c r="D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D273" i="4" s="1"/>
  <c r="F277" i="4"/>
  <c r="F276" i="4"/>
  <c r="F275" i="4"/>
  <c r="E274" i="4"/>
  <c r="F274" i="4" s="1"/>
  <c r="D274" i="4"/>
  <c r="F272" i="4"/>
  <c r="F271" i="4"/>
  <c r="F270" i="4"/>
  <c r="E269" i="4"/>
  <c r="F269" i="4" s="1"/>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50" i="4" s="1"/>
  <c r="F249" i="4"/>
  <c r="F248" i="4"/>
  <c r="F247" i="4"/>
  <c r="E246" i="4"/>
  <c r="D246" i="4"/>
  <c r="F245" i="4"/>
  <c r="F244" i="4"/>
  <c r="F243" i="4"/>
  <c r="E242" i="4"/>
  <c r="D242" i="4"/>
  <c r="F242" i="4" s="1"/>
  <c r="F241" i="4"/>
  <c r="F240" i="4"/>
  <c r="F239" i="4"/>
  <c r="F238" i="4"/>
  <c r="F237" i="4"/>
  <c r="E237" i="4"/>
  <c r="D237" i="4"/>
  <c r="F236" i="4"/>
  <c r="F235" i="4"/>
  <c r="E234" i="4"/>
  <c r="D234" i="4"/>
  <c r="D230" i="4" s="1"/>
  <c r="F233" i="4"/>
  <c r="F232" i="4"/>
  <c r="E231" i="4"/>
  <c r="D231" i="4"/>
  <c r="F231" i="4" s="1"/>
  <c r="F229" i="4"/>
  <c r="F228" i="4"/>
  <c r="F227" i="4"/>
  <c r="F226" i="4"/>
  <c r="F225" i="4"/>
  <c r="E225" i="4"/>
  <c r="D225" i="4"/>
  <c r="F224" i="4"/>
  <c r="F223" i="4"/>
  <c r="F222" i="4"/>
  <c r="E222" i="4"/>
  <c r="D222" i="4"/>
  <c r="E221"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E153" i="4"/>
  <c r="D149" i="1" s="1"/>
  <c r="F151" i="4"/>
  <c r="F150" i="4"/>
  <c r="F149" i="4"/>
  <c r="F148" i="4"/>
  <c r="F147" i="4"/>
  <c r="F146" i="4"/>
  <c r="F145" i="4"/>
  <c r="F144" i="4"/>
  <c r="F143" i="4"/>
  <c r="F142" i="4"/>
  <c r="F141" i="4"/>
  <c r="E141" i="4"/>
  <c r="E140" i="4" s="1"/>
  <c r="D141" i="4"/>
  <c r="D140" i="4"/>
  <c r="F140" i="4" s="1"/>
  <c r="F139" i="4"/>
  <c r="F138" i="4"/>
  <c r="F137" i="4"/>
  <c r="F136" i="4"/>
  <c r="E135" i="4"/>
  <c r="D135" i="4"/>
  <c r="E134" i="4"/>
  <c r="F133" i="4"/>
  <c r="F132" i="4"/>
  <c r="F131" i="4"/>
  <c r="F130" i="4"/>
  <c r="E129" i="4"/>
  <c r="D129" i="4"/>
  <c r="F128" i="4"/>
  <c r="F127" i="4"/>
  <c r="F126" i="4"/>
  <c r="E126" i="4"/>
  <c r="D126" i="4"/>
  <c r="D125" i="4"/>
  <c r="F124" i="4"/>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F64" i="4" s="1"/>
  <c r="D64" i="4"/>
  <c r="F63" i="4"/>
  <c r="F62" i="4"/>
  <c r="F61" i="4"/>
  <c r="E61" i="4"/>
  <c r="D61" i="4"/>
  <c r="F60" i="4"/>
  <c r="F59" i="4"/>
  <c r="E58" i="4"/>
  <c r="F58" i="4" s="1"/>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E29" i="4"/>
  <c r="F29" i="4" s="1"/>
  <c r="D29" i="4"/>
  <c r="F28" i="4"/>
  <c r="F27" i="4"/>
  <c r="F26" i="4"/>
  <c r="F25" i="4"/>
  <c r="F24" i="4"/>
  <c r="E23" i="4"/>
  <c r="D23" i="4"/>
  <c r="F22" i="4"/>
  <c r="F21" i="4"/>
  <c r="F20" i="4"/>
  <c r="F19" i="4"/>
  <c r="F18" i="4"/>
  <c r="F17" i="4"/>
  <c r="E17" i="4"/>
  <c r="D17" i="4"/>
  <c r="F16" i="4"/>
  <c r="F15" i="4"/>
  <c r="F14" i="4"/>
  <c r="F13" i="4"/>
  <c r="F12" i="4"/>
  <c r="F11" i="4"/>
  <c r="F10" i="4"/>
  <c r="F9" i="4"/>
  <c r="E8" i="4"/>
  <c r="D4" i="1" s="1"/>
  <c r="D8" i="4"/>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H1685" i="1" s="1"/>
  <c r="G1684" i="1"/>
  <c r="C1684" i="1"/>
  <c r="H1684" i="1" s="1"/>
  <c r="C1683" i="1"/>
  <c r="C1682" i="1"/>
  <c r="C1681" i="1"/>
  <c r="H1681" i="1" s="1"/>
  <c r="G1680" i="1"/>
  <c r="C1680" i="1"/>
  <c r="H1680" i="1" s="1"/>
  <c r="H1679" i="1"/>
  <c r="C1679" i="1"/>
  <c r="G1679" i="1" s="1"/>
  <c r="C1678" i="1"/>
  <c r="H1678" i="1" s="1"/>
  <c r="H1677" i="1"/>
  <c r="G1677" i="1"/>
  <c r="C1677" i="1"/>
  <c r="G1676" i="1"/>
  <c r="C1676" i="1"/>
  <c r="H1676" i="1" s="1"/>
  <c r="H1675" i="1"/>
  <c r="C1675" i="1"/>
  <c r="G1675" i="1" s="1"/>
  <c r="C1674" i="1"/>
  <c r="H1674" i="1" s="1"/>
  <c r="H1673" i="1"/>
  <c r="G1673" i="1"/>
  <c r="C1673" i="1"/>
  <c r="G1672" i="1"/>
  <c r="C1672" i="1"/>
  <c r="H1672" i="1" s="1"/>
  <c r="H1671" i="1"/>
  <c r="C1671" i="1"/>
  <c r="G1671" i="1" s="1"/>
  <c r="C1670" i="1"/>
  <c r="H1670" i="1" s="1"/>
  <c r="C1669" i="1"/>
  <c r="H1669" i="1" s="1"/>
  <c r="G1668" i="1"/>
  <c r="C1668" i="1"/>
  <c r="H1668" i="1" s="1"/>
  <c r="C1667" i="1"/>
  <c r="C1666" i="1"/>
  <c r="H1665" i="1"/>
  <c r="G1665" i="1"/>
  <c r="C1665" i="1"/>
  <c r="G1664" i="1"/>
  <c r="C1664" i="1"/>
  <c r="H1664" i="1" s="1"/>
  <c r="C1663" i="1"/>
  <c r="G1663" i="1" s="1"/>
  <c r="C1662" i="1"/>
  <c r="H1662" i="1" s="1"/>
  <c r="H1661" i="1"/>
  <c r="G1661" i="1"/>
  <c r="C1661" i="1"/>
  <c r="G1660" i="1"/>
  <c r="C1660" i="1"/>
  <c r="H1660" i="1" s="1"/>
  <c r="C1659" i="1"/>
  <c r="G1659" i="1" s="1"/>
  <c r="C1658" i="1"/>
  <c r="H1658" i="1" s="1"/>
  <c r="H1657" i="1"/>
  <c r="G1657" i="1"/>
  <c r="C1657" i="1"/>
  <c r="G1656" i="1"/>
  <c r="C1656" i="1"/>
  <c r="H1656" i="1" s="1"/>
  <c r="H1655" i="1"/>
  <c r="C1655" i="1"/>
  <c r="G1655" i="1" s="1"/>
  <c r="G1654" i="1"/>
  <c r="C1654" i="1"/>
  <c r="H1654" i="1" s="1"/>
  <c r="H1653" i="1"/>
  <c r="G1653" i="1"/>
  <c r="C1653" i="1"/>
  <c r="G1652" i="1"/>
  <c r="C1652" i="1"/>
  <c r="H1652" i="1" s="1"/>
  <c r="C1651" i="1"/>
  <c r="C1650" i="1"/>
  <c r="H1649" i="1"/>
  <c r="G1649" i="1"/>
  <c r="C1649" i="1"/>
  <c r="G1648" i="1"/>
  <c r="C1648" i="1"/>
  <c r="H1648" i="1" s="1"/>
  <c r="H1647" i="1"/>
  <c r="C1647" i="1"/>
  <c r="G1647" i="1" s="1"/>
  <c r="C1646" i="1"/>
  <c r="H1646" i="1" s="1"/>
  <c r="H1645" i="1"/>
  <c r="G1645" i="1"/>
  <c r="C1645" i="1"/>
  <c r="G1644" i="1"/>
  <c r="C1644" i="1"/>
  <c r="H1644" i="1" s="1"/>
  <c r="H1643" i="1"/>
  <c r="C1643" i="1"/>
  <c r="G1643" i="1" s="1"/>
  <c r="C1642" i="1"/>
  <c r="H1642" i="1" s="1"/>
  <c r="H1641" i="1"/>
  <c r="G1641" i="1"/>
  <c r="C1641" i="1"/>
  <c r="G1640" i="1"/>
  <c r="C1640" i="1"/>
  <c r="H1640" i="1" s="1"/>
  <c r="H1639" i="1"/>
  <c r="C1639" i="1"/>
  <c r="G1639" i="1" s="1"/>
  <c r="G1638" i="1"/>
  <c r="C1638" i="1"/>
  <c r="H1638" i="1" s="1"/>
  <c r="H1637" i="1"/>
  <c r="G1637" i="1"/>
  <c r="C1637" i="1"/>
  <c r="G1636" i="1"/>
  <c r="C1636" i="1"/>
  <c r="H1636" i="1" s="1"/>
  <c r="C1635" i="1"/>
  <c r="C1634" i="1"/>
  <c r="H1633" i="1"/>
  <c r="G1633" i="1"/>
  <c r="C1633" i="1"/>
  <c r="G1632" i="1"/>
  <c r="C1632" i="1"/>
  <c r="H1632" i="1" s="1"/>
  <c r="H1631" i="1"/>
  <c r="C1631" i="1"/>
  <c r="G1631" i="1" s="1"/>
  <c r="C1630" i="1"/>
  <c r="H1630" i="1" s="1"/>
  <c r="H1629" i="1"/>
  <c r="G1629" i="1"/>
  <c r="C1629" i="1"/>
  <c r="H1627" i="1"/>
  <c r="C1627" i="1"/>
  <c r="G1627" i="1" s="1"/>
  <c r="C1626" i="1"/>
  <c r="H1626" i="1" s="1"/>
  <c r="H1625" i="1"/>
  <c r="G1625" i="1"/>
  <c r="C1625" i="1"/>
  <c r="G1624" i="1"/>
  <c r="C1624" i="1"/>
  <c r="H1624" i="1" s="1"/>
  <c r="H1623" i="1"/>
  <c r="C1623" i="1"/>
  <c r="G1623" i="1" s="1"/>
  <c r="C1620" i="1"/>
  <c r="H1620" i="1" s="1"/>
  <c r="C1619" i="1"/>
  <c r="G1619" i="1" s="1"/>
  <c r="C1618" i="1"/>
  <c r="H1618" i="1" s="1"/>
  <c r="H1617" i="1"/>
  <c r="G1617" i="1"/>
  <c r="C1617" i="1"/>
  <c r="G1616" i="1"/>
  <c r="C1616" i="1"/>
  <c r="H1616" i="1" s="1"/>
  <c r="C1615" i="1"/>
  <c r="G1615" i="1" s="1"/>
  <c r="C1614" i="1"/>
  <c r="H1614" i="1" s="1"/>
  <c r="C1613" i="1"/>
  <c r="H1613" i="1" s="1"/>
  <c r="C1612" i="1"/>
  <c r="H1612" i="1" s="1"/>
  <c r="C1611" i="1"/>
  <c r="G1611" i="1" s="1"/>
  <c r="C1610" i="1"/>
  <c r="H1610" i="1" s="1"/>
  <c r="C1609" i="1"/>
  <c r="H1609" i="1" s="1"/>
  <c r="C1608" i="1"/>
  <c r="C1607" i="1"/>
  <c r="C1606" i="1"/>
  <c r="H1606" i="1" s="1"/>
  <c r="C1605" i="1"/>
  <c r="H1605" i="1" s="1"/>
  <c r="C1604" i="1"/>
  <c r="H1604" i="1" s="1"/>
  <c r="C1603" i="1"/>
  <c r="G1603" i="1" s="1"/>
  <c r="C1601" i="1"/>
  <c r="H1601" i="1" s="1"/>
  <c r="G1600" i="1"/>
  <c r="C1600" i="1"/>
  <c r="H1600" i="1" s="1"/>
  <c r="C1599" i="1"/>
  <c r="G1599" i="1" s="1"/>
  <c r="G1598" i="1"/>
  <c r="C1598" i="1"/>
  <c r="H1598" i="1" s="1"/>
  <c r="H1597" i="1"/>
  <c r="G1597" i="1"/>
  <c r="C1597" i="1"/>
  <c r="G1596" i="1"/>
  <c r="C1596" i="1"/>
  <c r="H1596" i="1" s="1"/>
  <c r="C1595" i="1"/>
  <c r="G1595" i="1" s="1"/>
  <c r="C1594" i="1"/>
  <c r="H1594" i="1" s="1"/>
  <c r="C1593" i="1"/>
  <c r="H1593" i="1" s="1"/>
  <c r="C1592" i="1"/>
  <c r="C1591" i="1"/>
  <c r="C1590" i="1"/>
  <c r="H1590" i="1" s="1"/>
  <c r="C1589" i="1"/>
  <c r="G1589" i="1" s="1"/>
  <c r="C1588" i="1"/>
  <c r="H1588" i="1" s="1"/>
  <c r="C1587" i="1"/>
  <c r="G1587" i="1" s="1"/>
  <c r="C1586" i="1"/>
  <c r="H1586" i="1" s="1"/>
  <c r="G1584" i="1"/>
  <c r="C1584" i="1"/>
  <c r="H1584" i="1" s="1"/>
  <c r="C1582" i="1"/>
  <c r="H1582" i="1" s="1"/>
  <c r="D1581" i="1"/>
  <c r="C1581" i="1"/>
  <c r="J1580" i="1"/>
  <c r="H1580" i="1"/>
  <c r="D1580" i="1"/>
  <c r="C1580" i="1"/>
  <c r="D1579" i="1"/>
  <c r="C1579" i="1"/>
  <c r="D1578" i="1"/>
  <c r="H1578" i="1" s="1"/>
  <c r="C1578" i="1"/>
  <c r="H1577" i="1"/>
  <c r="G1577" i="1"/>
  <c r="D1577" i="1"/>
  <c r="C1577" i="1"/>
  <c r="H1576" i="1"/>
  <c r="D1576" i="1"/>
  <c r="J1576" i="1" s="1"/>
  <c r="C1576" i="1"/>
  <c r="J1575" i="1"/>
  <c r="I1575" i="1"/>
  <c r="H1575" i="1"/>
  <c r="G1575" i="1"/>
  <c r="D1575" i="1"/>
  <c r="C1575" i="1"/>
  <c r="D1574" i="1"/>
  <c r="J1574" i="1" s="1"/>
  <c r="C1574" i="1"/>
  <c r="J1573" i="1"/>
  <c r="H1573" i="1"/>
  <c r="I1573" i="1" s="1"/>
  <c r="G1573" i="1"/>
  <c r="D1573" i="1"/>
  <c r="C1573" i="1"/>
  <c r="H1572" i="1"/>
  <c r="G1572" i="1"/>
  <c r="D1572" i="1"/>
  <c r="C1572" i="1"/>
  <c r="H1571" i="1"/>
  <c r="D1571" i="1"/>
  <c r="C1571" i="1"/>
  <c r="D1570" i="1"/>
  <c r="C1570" i="1"/>
  <c r="J1569" i="1"/>
  <c r="H1569" i="1"/>
  <c r="D1569" i="1"/>
  <c r="C1569" i="1"/>
  <c r="D1568" i="1"/>
  <c r="C1568" i="1"/>
  <c r="H1567" i="1"/>
  <c r="D1567" i="1"/>
  <c r="C1567" i="1"/>
  <c r="J1566" i="1"/>
  <c r="D1566" i="1"/>
  <c r="C1566" i="1"/>
  <c r="H1565" i="1"/>
  <c r="D1565" i="1"/>
  <c r="C1565" i="1"/>
  <c r="D1564" i="1"/>
  <c r="C1564" i="1"/>
  <c r="H1563" i="1"/>
  <c r="D1563" i="1"/>
  <c r="C1563" i="1"/>
  <c r="J1562" i="1"/>
  <c r="H1562" i="1"/>
  <c r="G1562" i="1"/>
  <c r="I1562" i="1" s="1"/>
  <c r="D1562" i="1"/>
  <c r="C1562" i="1"/>
  <c r="J1561" i="1"/>
  <c r="H1561" i="1"/>
  <c r="D1561" i="1"/>
  <c r="C1561" i="1"/>
  <c r="J1560" i="1"/>
  <c r="H1560" i="1"/>
  <c r="G1560" i="1"/>
  <c r="I1560" i="1" s="1"/>
  <c r="D1560" i="1"/>
  <c r="C1560" i="1"/>
  <c r="D1559" i="1"/>
  <c r="C1559" i="1"/>
  <c r="J1558" i="1"/>
  <c r="I1558" i="1"/>
  <c r="H1558" i="1"/>
  <c r="G1558" i="1"/>
  <c r="D1558" i="1"/>
  <c r="C1558" i="1"/>
  <c r="H1557" i="1"/>
  <c r="D1557" i="1"/>
  <c r="J1557" i="1" s="1"/>
  <c r="C1557" i="1"/>
  <c r="G1557" i="1" s="1"/>
  <c r="I1557" i="1" s="1"/>
  <c r="H1556" i="1"/>
  <c r="G1556" i="1"/>
  <c r="D1556" i="1"/>
  <c r="C1556" i="1"/>
  <c r="D1555" i="1"/>
  <c r="D1554" i="1"/>
  <c r="C1554" i="1"/>
  <c r="D1553" i="1"/>
  <c r="C1553" i="1"/>
  <c r="D1552" i="1"/>
  <c r="C1552" i="1"/>
  <c r="G1552" i="1" s="1"/>
  <c r="D1551" i="1"/>
  <c r="C1551" i="1"/>
  <c r="D1550" i="1"/>
  <c r="H1550" i="1" s="1"/>
  <c r="C1550" i="1"/>
  <c r="D1549" i="1"/>
  <c r="C1549" i="1"/>
  <c r="D1548" i="1"/>
  <c r="C1548" i="1"/>
  <c r="H1547" i="1"/>
  <c r="D1547" i="1"/>
  <c r="C1547" i="1"/>
  <c r="G1547" i="1" s="1"/>
  <c r="D1546" i="1"/>
  <c r="C1546" i="1"/>
  <c r="H1546" i="1" s="1"/>
  <c r="D1545" i="1"/>
  <c r="C1545" i="1"/>
  <c r="J1544" i="1"/>
  <c r="I1544" i="1"/>
  <c r="G1544" i="1"/>
  <c r="D1544" i="1"/>
  <c r="C1544" i="1"/>
  <c r="H1544" i="1" s="1"/>
  <c r="D1543" i="1"/>
  <c r="C1543" i="1"/>
  <c r="G1542" i="1"/>
  <c r="D1542" i="1"/>
  <c r="J1542" i="1" s="1"/>
  <c r="C1542" i="1"/>
  <c r="H1541" i="1"/>
  <c r="D1541" i="1"/>
  <c r="C1541" i="1"/>
  <c r="G1541" i="1" s="1"/>
  <c r="I1541" i="1" s="1"/>
  <c r="G1540" i="1"/>
  <c r="D1540" i="1"/>
  <c r="C1540" i="1"/>
  <c r="C1539" i="1"/>
  <c r="D1538" i="1"/>
  <c r="G1536" i="1"/>
  <c r="D1536" i="1"/>
  <c r="C1536" i="1"/>
  <c r="H1536" i="1" s="1"/>
  <c r="H1535" i="1"/>
  <c r="D1535" i="1"/>
  <c r="C1535" i="1"/>
  <c r="G1535" i="1" s="1"/>
  <c r="D1534" i="1"/>
  <c r="C1534" i="1"/>
  <c r="D1533" i="1"/>
  <c r="C1533" i="1"/>
  <c r="D1532" i="1"/>
  <c r="C1532" i="1"/>
  <c r="G1531" i="1"/>
  <c r="D1531" i="1"/>
  <c r="H1531" i="1" s="1"/>
  <c r="C1531" i="1"/>
  <c r="D1530" i="1"/>
  <c r="G1530" i="1" s="1"/>
  <c r="C1530" i="1"/>
  <c r="D1529" i="1"/>
  <c r="H1529" i="1" s="1"/>
  <c r="C1529" i="1"/>
  <c r="D1528" i="1"/>
  <c r="H1528" i="1" s="1"/>
  <c r="C1528" i="1"/>
  <c r="D1527" i="1"/>
  <c r="C1527" i="1"/>
  <c r="D1526" i="1"/>
  <c r="C1526" i="1"/>
  <c r="D1524" i="1"/>
  <c r="H1524" i="1" s="1"/>
  <c r="C1524" i="1"/>
  <c r="D1523" i="1"/>
  <c r="H1523" i="1" s="1"/>
  <c r="C1523" i="1"/>
  <c r="D1522" i="1"/>
  <c r="G1522" i="1" s="1"/>
  <c r="C1522" i="1"/>
  <c r="D1521" i="1"/>
  <c r="H1521" i="1" s="1"/>
  <c r="C1521" i="1"/>
  <c r="D1520" i="1"/>
  <c r="G1520" i="1" s="1"/>
  <c r="C1520" i="1"/>
  <c r="D1519" i="1"/>
  <c r="C1519" i="1"/>
  <c r="D1518" i="1"/>
  <c r="H1518" i="1" s="1"/>
  <c r="C1518" i="1"/>
  <c r="D1517" i="1"/>
  <c r="G1517" i="1" s="1"/>
  <c r="C1517" i="1"/>
  <c r="D1516" i="1"/>
  <c r="C1516" i="1"/>
  <c r="D1515" i="1"/>
  <c r="H1515" i="1" s="1"/>
  <c r="C1515" i="1"/>
  <c r="D1514" i="1"/>
  <c r="G1514" i="1" s="1"/>
  <c r="C1514" i="1"/>
  <c r="D1513" i="1"/>
  <c r="G1513" i="1" s="1"/>
  <c r="C1513" i="1"/>
  <c r="D1512" i="1"/>
  <c r="H1512" i="1" s="1"/>
  <c r="C1512" i="1"/>
  <c r="D1511" i="1"/>
  <c r="G1511" i="1" s="1"/>
  <c r="C1511" i="1"/>
  <c r="D1509" i="1"/>
  <c r="H1509" i="1" s="1"/>
  <c r="C1509" i="1"/>
  <c r="D1508" i="1"/>
  <c r="G1508" i="1" s="1"/>
  <c r="C1508" i="1"/>
  <c r="D1507" i="1"/>
  <c r="C1507" i="1"/>
  <c r="D1506" i="1"/>
  <c r="G1506" i="1" s="1"/>
  <c r="C1506" i="1"/>
  <c r="D1505" i="1"/>
  <c r="G1505" i="1" s="1"/>
  <c r="C1505" i="1"/>
  <c r="D1504" i="1"/>
  <c r="G1504" i="1" s="1"/>
  <c r="C1504" i="1"/>
  <c r="D1503" i="1"/>
  <c r="H1503" i="1" s="1"/>
  <c r="C1503" i="1"/>
  <c r="D1502" i="1"/>
  <c r="G1502" i="1" s="1"/>
  <c r="C1502" i="1"/>
  <c r="H1502" i="1" s="1"/>
  <c r="D1501" i="1"/>
  <c r="C1501" i="1"/>
  <c r="D1500" i="1"/>
  <c r="H1500" i="1" s="1"/>
  <c r="C1500" i="1"/>
  <c r="D1499" i="1"/>
  <c r="G1499" i="1" s="1"/>
  <c r="C1499" i="1"/>
  <c r="D1498" i="1"/>
  <c r="C1498" i="1"/>
  <c r="D1497" i="1"/>
  <c r="H1497" i="1" s="1"/>
  <c r="C1497" i="1"/>
  <c r="D1496" i="1"/>
  <c r="G1496" i="1" s="1"/>
  <c r="C1496" i="1"/>
  <c r="D1495" i="1"/>
  <c r="G1495" i="1" s="1"/>
  <c r="C1495" i="1"/>
  <c r="D1494" i="1"/>
  <c r="H1494" i="1" s="1"/>
  <c r="C1494" i="1"/>
  <c r="D1493" i="1"/>
  <c r="G1493" i="1" s="1"/>
  <c r="C1493" i="1"/>
  <c r="D1492" i="1"/>
  <c r="C1492" i="1"/>
  <c r="D1491" i="1"/>
  <c r="H1491" i="1" s="1"/>
  <c r="C1491" i="1"/>
  <c r="D1490" i="1"/>
  <c r="G1490" i="1" s="1"/>
  <c r="C1490" i="1"/>
  <c r="D1489" i="1"/>
  <c r="C1489" i="1"/>
  <c r="D1488" i="1"/>
  <c r="H1488" i="1" s="1"/>
  <c r="C1488" i="1"/>
  <c r="D1487" i="1"/>
  <c r="G1487" i="1" s="1"/>
  <c r="C1487" i="1"/>
  <c r="D1486" i="1"/>
  <c r="G1486" i="1" s="1"/>
  <c r="C1486" i="1"/>
  <c r="C1485" i="1"/>
  <c r="D1484" i="1"/>
  <c r="G1484" i="1" s="1"/>
  <c r="C1484" i="1"/>
  <c r="D1483" i="1"/>
  <c r="C1483" i="1"/>
  <c r="G1482" i="1"/>
  <c r="D1482" i="1"/>
  <c r="H1482" i="1" s="1"/>
  <c r="C1482" i="1"/>
  <c r="D1481" i="1"/>
  <c r="G1481" i="1" s="1"/>
  <c r="C1481" i="1"/>
  <c r="D1480" i="1"/>
  <c r="C1480" i="1"/>
  <c r="H1480" i="1" s="1"/>
  <c r="D1479" i="1"/>
  <c r="H1479" i="1" s="1"/>
  <c r="C1479" i="1"/>
  <c r="D1478" i="1"/>
  <c r="G1478" i="1" s="1"/>
  <c r="C1478" i="1"/>
  <c r="D1477" i="1"/>
  <c r="G1477" i="1" s="1"/>
  <c r="C1477" i="1"/>
  <c r="D1476" i="1"/>
  <c r="H1476" i="1" s="1"/>
  <c r="C1476" i="1"/>
  <c r="D1475" i="1"/>
  <c r="G1475" i="1" s="1"/>
  <c r="C1475" i="1"/>
  <c r="D1474" i="1"/>
  <c r="C1474" i="1"/>
  <c r="D1473" i="1"/>
  <c r="H1473" i="1" s="1"/>
  <c r="C1473" i="1"/>
  <c r="G1472" i="1"/>
  <c r="D1472" i="1"/>
  <c r="C1472" i="1"/>
  <c r="D1471" i="1"/>
  <c r="C1471" i="1"/>
  <c r="D1470" i="1"/>
  <c r="H1470" i="1" s="1"/>
  <c r="C1470" i="1"/>
  <c r="D1469" i="1"/>
  <c r="G1469" i="1" s="1"/>
  <c r="C1469" i="1"/>
  <c r="H1469" i="1" s="1"/>
  <c r="D1468" i="1"/>
  <c r="G1468" i="1" s="1"/>
  <c r="C1468" i="1"/>
  <c r="D1467" i="1"/>
  <c r="H1467" i="1" s="1"/>
  <c r="C1467" i="1"/>
  <c r="D1466" i="1"/>
  <c r="G1466" i="1" s="1"/>
  <c r="C1466" i="1"/>
  <c r="D1465" i="1"/>
  <c r="C1465" i="1"/>
  <c r="D1464" i="1"/>
  <c r="H1464" i="1" s="1"/>
  <c r="C1464" i="1"/>
  <c r="D1463" i="1"/>
  <c r="G1463" i="1" s="1"/>
  <c r="C1463" i="1"/>
  <c r="D1462" i="1"/>
  <c r="C1462" i="1"/>
  <c r="H1461" i="1"/>
  <c r="G1461" i="1"/>
  <c r="D1461" i="1"/>
  <c r="C1461" i="1"/>
  <c r="D1460" i="1"/>
  <c r="G1460" i="1" s="1"/>
  <c r="C1460" i="1"/>
  <c r="D1459" i="1"/>
  <c r="C1459" i="1"/>
  <c r="D1458" i="1"/>
  <c r="H1458" i="1" s="1"/>
  <c r="C1458" i="1"/>
  <c r="D1457" i="1"/>
  <c r="G1457" i="1" s="1"/>
  <c r="C1457" i="1"/>
  <c r="D1456" i="1"/>
  <c r="H1456" i="1" s="1"/>
  <c r="C1456" i="1"/>
  <c r="D1455" i="1"/>
  <c r="H1455" i="1" s="1"/>
  <c r="C1455" i="1"/>
  <c r="D1454" i="1"/>
  <c r="G1454" i="1" s="1"/>
  <c r="C1454" i="1"/>
  <c r="D1453" i="1"/>
  <c r="H1453" i="1" s="1"/>
  <c r="C1453" i="1"/>
  <c r="D1452" i="1"/>
  <c r="H1452" i="1" s="1"/>
  <c r="C1452" i="1"/>
  <c r="D1451" i="1"/>
  <c r="G1451" i="1" s="1"/>
  <c r="C1451" i="1"/>
  <c r="D1450" i="1"/>
  <c r="H1450" i="1" s="1"/>
  <c r="C1450" i="1"/>
  <c r="D1449" i="1"/>
  <c r="H1449" i="1" s="1"/>
  <c r="C1449" i="1"/>
  <c r="D1448" i="1"/>
  <c r="G1448" i="1" s="1"/>
  <c r="C1448" i="1"/>
  <c r="D1447" i="1"/>
  <c r="H1447" i="1" s="1"/>
  <c r="C1447" i="1"/>
  <c r="C1446" i="1"/>
  <c r="D1445" i="1"/>
  <c r="G1445" i="1" s="1"/>
  <c r="C1445" i="1"/>
  <c r="D1444" i="1"/>
  <c r="G1444" i="1" s="1"/>
  <c r="C1444" i="1"/>
  <c r="D1443" i="1"/>
  <c r="G1443" i="1" s="1"/>
  <c r="C1443" i="1"/>
  <c r="G1442" i="1"/>
  <c r="D1442" i="1"/>
  <c r="C1442" i="1"/>
  <c r="H1442" i="1" s="1"/>
  <c r="D1441" i="1"/>
  <c r="C1441" i="1"/>
  <c r="D1440" i="1"/>
  <c r="H1440" i="1" s="1"/>
  <c r="C1440" i="1"/>
  <c r="D1439" i="1"/>
  <c r="G1439" i="1" s="1"/>
  <c r="C1439" i="1"/>
  <c r="D1438" i="1"/>
  <c r="H1438" i="1" s="1"/>
  <c r="C1438" i="1"/>
  <c r="D1437" i="1"/>
  <c r="H1437" i="1" s="1"/>
  <c r="C1437" i="1"/>
  <c r="D1436" i="1"/>
  <c r="G1436" i="1" s="1"/>
  <c r="C1436" i="1"/>
  <c r="D1435" i="1"/>
  <c r="H1435" i="1" s="1"/>
  <c r="C1435" i="1"/>
  <c r="D1434" i="1"/>
  <c r="H1434" i="1" s="1"/>
  <c r="C1434" i="1"/>
  <c r="D1433" i="1"/>
  <c r="G1433" i="1" s="1"/>
  <c r="C1433" i="1"/>
  <c r="D1432" i="1"/>
  <c r="H1432" i="1" s="1"/>
  <c r="C1432" i="1"/>
  <c r="D1430" i="1"/>
  <c r="G1430" i="1" s="1"/>
  <c r="C1430" i="1"/>
  <c r="D1429" i="1"/>
  <c r="C1429" i="1"/>
  <c r="D1428" i="1"/>
  <c r="H1428" i="1" s="1"/>
  <c r="C1428" i="1"/>
  <c r="D1427" i="1"/>
  <c r="G1427" i="1" s="1"/>
  <c r="C1427" i="1"/>
  <c r="D1426" i="1"/>
  <c r="H1426" i="1" s="1"/>
  <c r="C1426" i="1"/>
  <c r="D1425" i="1"/>
  <c r="H1425" i="1" s="1"/>
  <c r="C1425" i="1"/>
  <c r="D1424" i="1"/>
  <c r="G1424" i="1" s="1"/>
  <c r="C1424" i="1"/>
  <c r="D1423" i="1"/>
  <c r="H1423" i="1" s="1"/>
  <c r="C1423" i="1"/>
  <c r="G1422" i="1"/>
  <c r="D1422" i="1"/>
  <c r="H1422" i="1" s="1"/>
  <c r="C1422" i="1"/>
  <c r="D1421" i="1"/>
  <c r="G1421" i="1" s="1"/>
  <c r="C1421" i="1"/>
  <c r="D1420" i="1"/>
  <c r="H1420" i="1" s="1"/>
  <c r="C1420" i="1"/>
  <c r="D1419" i="1"/>
  <c r="H1419" i="1" s="1"/>
  <c r="C1419" i="1"/>
  <c r="D1418" i="1"/>
  <c r="G1418" i="1" s="1"/>
  <c r="C1418" i="1"/>
  <c r="D1417" i="1"/>
  <c r="H1417" i="1" s="1"/>
  <c r="C1417" i="1"/>
  <c r="D1416" i="1"/>
  <c r="H1416" i="1" s="1"/>
  <c r="C1416" i="1"/>
  <c r="D1415" i="1"/>
  <c r="G1415" i="1" s="1"/>
  <c r="C1415" i="1"/>
  <c r="H1415" i="1" s="1"/>
  <c r="D1414" i="1"/>
  <c r="G1414" i="1" s="1"/>
  <c r="C1414" i="1"/>
  <c r="D1413" i="1"/>
  <c r="H1413" i="1" s="1"/>
  <c r="C1413" i="1"/>
  <c r="D1412" i="1"/>
  <c r="G1412" i="1" s="1"/>
  <c r="C1412" i="1"/>
  <c r="D1411" i="1"/>
  <c r="C1411" i="1"/>
  <c r="D1410" i="1"/>
  <c r="H1410" i="1" s="1"/>
  <c r="C1410" i="1"/>
  <c r="D1409" i="1"/>
  <c r="G1409" i="1" s="1"/>
  <c r="C1409" i="1"/>
  <c r="D1408" i="1"/>
  <c r="H1408" i="1" s="1"/>
  <c r="C1408" i="1"/>
  <c r="D1407" i="1"/>
  <c r="G1407" i="1" s="1"/>
  <c r="C1407" i="1"/>
  <c r="D1406" i="1"/>
  <c r="G1406" i="1" s="1"/>
  <c r="C1406" i="1"/>
  <c r="D1405" i="1"/>
  <c r="H1405" i="1" s="1"/>
  <c r="C1405" i="1"/>
  <c r="G1404" i="1"/>
  <c r="D1404" i="1"/>
  <c r="H1404" i="1" s="1"/>
  <c r="C1404" i="1"/>
  <c r="D1403" i="1"/>
  <c r="G1403" i="1" s="1"/>
  <c r="C1403" i="1"/>
  <c r="D1402" i="1"/>
  <c r="H1402" i="1" s="1"/>
  <c r="C1402" i="1"/>
  <c r="D1400" i="1"/>
  <c r="C1400" i="1"/>
  <c r="H1400" i="1" s="1"/>
  <c r="D1399" i="1"/>
  <c r="C1399" i="1"/>
  <c r="D1398" i="1"/>
  <c r="C1398" i="1"/>
  <c r="D1397" i="1"/>
  <c r="G1397" i="1" s="1"/>
  <c r="C1397" i="1"/>
  <c r="H1397" i="1" s="1"/>
  <c r="D1396" i="1"/>
  <c r="C1396" i="1"/>
  <c r="D1395" i="1"/>
  <c r="C1395" i="1"/>
  <c r="H1395" i="1" s="1"/>
  <c r="G1394" i="1"/>
  <c r="D1394" i="1"/>
  <c r="C1394" i="1"/>
  <c r="H1394" i="1" s="1"/>
  <c r="D1393" i="1"/>
  <c r="C1393" i="1"/>
  <c r="D1392" i="1"/>
  <c r="C1392" i="1"/>
  <c r="D1391" i="1"/>
  <c r="C1391" i="1"/>
  <c r="D1390" i="1"/>
  <c r="G1390" i="1" s="1"/>
  <c r="C1390" i="1"/>
  <c r="D1389" i="1"/>
  <c r="C1389" i="1"/>
  <c r="D1388" i="1"/>
  <c r="G1388" i="1" s="1"/>
  <c r="C1388" i="1"/>
  <c r="H1388" i="1" s="1"/>
  <c r="H1387" i="1"/>
  <c r="D1387" i="1"/>
  <c r="G1387" i="1" s="1"/>
  <c r="C1387" i="1"/>
  <c r="D1386" i="1"/>
  <c r="H1386" i="1" s="1"/>
  <c r="C1386" i="1"/>
  <c r="D1385" i="1"/>
  <c r="C1385" i="1"/>
  <c r="H1385" i="1" s="1"/>
  <c r="G1384" i="1"/>
  <c r="D1384" i="1"/>
  <c r="C1384" i="1"/>
  <c r="D1383" i="1"/>
  <c r="H1383" i="1" s="1"/>
  <c r="C1383" i="1"/>
  <c r="D1382" i="1"/>
  <c r="C1382" i="1"/>
  <c r="D1381" i="1"/>
  <c r="C1381" i="1"/>
  <c r="H1381" i="1" s="1"/>
  <c r="D1380" i="1"/>
  <c r="C1380" i="1"/>
  <c r="H1380" i="1" s="1"/>
  <c r="D1379" i="1"/>
  <c r="C1379" i="1"/>
  <c r="H1379" i="1" s="1"/>
  <c r="D1378" i="1"/>
  <c r="C1378" i="1"/>
  <c r="D1377" i="1"/>
  <c r="C1377" i="1"/>
  <c r="H1377" i="1" s="1"/>
  <c r="D1376" i="1"/>
  <c r="C1376" i="1"/>
  <c r="H1375" i="1"/>
  <c r="D1375" i="1"/>
  <c r="C1375" i="1"/>
  <c r="H1374" i="1"/>
  <c r="D1374" i="1"/>
  <c r="C1374" i="1"/>
  <c r="D1373" i="1"/>
  <c r="C1373" i="1"/>
  <c r="H1372" i="1"/>
  <c r="D1372" i="1"/>
  <c r="C1372" i="1"/>
  <c r="G1372" i="1" s="1"/>
  <c r="D1371" i="1"/>
  <c r="C1371" i="1"/>
  <c r="G1371" i="1" s="1"/>
  <c r="D1370" i="1"/>
  <c r="C1370" i="1"/>
  <c r="D1369" i="1"/>
  <c r="C1369" i="1"/>
  <c r="D1368" i="1"/>
  <c r="C1368" i="1"/>
  <c r="D1367" i="1"/>
  <c r="G1367" i="1" s="1"/>
  <c r="C1367" i="1"/>
  <c r="D1366" i="1"/>
  <c r="C1366" i="1"/>
  <c r="D1365" i="1"/>
  <c r="H1365" i="1" s="1"/>
  <c r="C1365" i="1"/>
  <c r="D1364" i="1"/>
  <c r="G1364" i="1" s="1"/>
  <c r="C1364" i="1"/>
  <c r="D1363" i="1"/>
  <c r="C1363" i="1"/>
  <c r="D1362" i="1"/>
  <c r="H1362" i="1" s="1"/>
  <c r="C1362" i="1"/>
  <c r="D1361" i="1"/>
  <c r="G1361" i="1" s="1"/>
  <c r="C1361" i="1"/>
  <c r="D1360" i="1"/>
  <c r="C1360" i="1"/>
  <c r="H1360" i="1" s="1"/>
  <c r="H1359" i="1"/>
  <c r="G1359" i="1"/>
  <c r="D1359" i="1"/>
  <c r="C1359" i="1"/>
  <c r="D1358" i="1"/>
  <c r="C1358" i="1"/>
  <c r="D1357" i="1"/>
  <c r="H1357" i="1" s="1"/>
  <c r="C1357" i="1"/>
  <c r="G1356" i="1"/>
  <c r="D1356" i="1"/>
  <c r="H1356" i="1" s="1"/>
  <c r="C1356" i="1"/>
  <c r="D1355" i="1"/>
  <c r="C1355" i="1"/>
  <c r="D1354" i="1"/>
  <c r="H1354" i="1" s="1"/>
  <c r="C1354" i="1"/>
  <c r="D1353" i="1"/>
  <c r="C1353" i="1"/>
  <c r="D1352" i="1"/>
  <c r="C1352" i="1"/>
  <c r="H1352" i="1" s="1"/>
  <c r="D1351" i="1"/>
  <c r="H1351" i="1" s="1"/>
  <c r="C1351" i="1"/>
  <c r="D1350" i="1"/>
  <c r="H1350" i="1" s="1"/>
  <c r="C1350" i="1"/>
  <c r="G1349" i="1"/>
  <c r="D1349" i="1"/>
  <c r="C1349" i="1"/>
  <c r="D1348" i="1"/>
  <c r="H1348" i="1" s="1"/>
  <c r="C1348" i="1"/>
  <c r="G1347" i="1"/>
  <c r="D1347" i="1"/>
  <c r="H1347" i="1" s="1"/>
  <c r="C1347" i="1"/>
  <c r="D1346" i="1"/>
  <c r="G1346" i="1" s="1"/>
  <c r="C1346" i="1"/>
  <c r="D1345" i="1"/>
  <c r="C1345" i="1"/>
  <c r="D1344" i="1"/>
  <c r="G1344" i="1" s="1"/>
  <c r="C1344" i="1"/>
  <c r="D1343" i="1"/>
  <c r="C1343" i="1"/>
  <c r="D1342" i="1"/>
  <c r="C1342" i="1"/>
  <c r="H1341" i="1"/>
  <c r="D1341" i="1"/>
  <c r="G1341" i="1" s="1"/>
  <c r="C1341" i="1"/>
  <c r="D1340" i="1"/>
  <c r="C1340" i="1"/>
  <c r="D1339" i="1"/>
  <c r="H1339" i="1" s="1"/>
  <c r="C1339" i="1"/>
  <c r="G1338" i="1"/>
  <c r="D1338" i="1"/>
  <c r="H1338" i="1" s="1"/>
  <c r="C1338" i="1"/>
  <c r="D1337" i="1"/>
  <c r="C1337" i="1"/>
  <c r="H1337" i="1" s="1"/>
  <c r="G1336" i="1"/>
  <c r="D1336" i="1"/>
  <c r="H1336" i="1" s="1"/>
  <c r="C1336" i="1"/>
  <c r="G1335" i="1"/>
  <c r="D1335" i="1"/>
  <c r="H1335" i="1" s="1"/>
  <c r="C1335" i="1"/>
  <c r="D1334" i="1"/>
  <c r="C1334" i="1"/>
  <c r="D1333" i="1"/>
  <c r="H1333" i="1" s="1"/>
  <c r="C1333" i="1"/>
  <c r="D1332" i="1"/>
  <c r="C1332" i="1"/>
  <c r="G1331" i="1"/>
  <c r="D1331" i="1"/>
  <c r="C1331" i="1"/>
  <c r="D1330" i="1"/>
  <c r="C1330" i="1"/>
  <c r="D1329" i="1"/>
  <c r="H1329" i="1" s="1"/>
  <c r="C1329" i="1"/>
  <c r="D1328" i="1"/>
  <c r="G1328" i="1" s="1"/>
  <c r="C1328" i="1"/>
  <c r="D1327" i="1"/>
  <c r="C1327" i="1"/>
  <c r="D1326" i="1"/>
  <c r="H1326" i="1" s="1"/>
  <c r="C1326" i="1"/>
  <c r="D1325" i="1"/>
  <c r="G1325" i="1" s="1"/>
  <c r="C1325" i="1"/>
  <c r="H1325" i="1" s="1"/>
  <c r="D1324" i="1"/>
  <c r="C1324" i="1"/>
  <c r="D1323" i="1"/>
  <c r="G1323" i="1" s="1"/>
  <c r="C1323" i="1"/>
  <c r="H1322" i="1"/>
  <c r="D1322" i="1"/>
  <c r="C1322" i="1"/>
  <c r="G1322" i="1" s="1"/>
  <c r="D1321" i="1"/>
  <c r="C1321" i="1"/>
  <c r="D1320" i="1"/>
  <c r="C1320" i="1"/>
  <c r="H1319" i="1"/>
  <c r="D1319" i="1"/>
  <c r="C1319" i="1"/>
  <c r="D1318" i="1"/>
  <c r="C1318" i="1"/>
  <c r="H1317" i="1"/>
  <c r="D1317" i="1"/>
  <c r="C1317" i="1"/>
  <c r="D1316" i="1"/>
  <c r="H1316" i="1" s="1"/>
  <c r="C1316" i="1"/>
  <c r="D1315" i="1"/>
  <c r="C1315" i="1"/>
  <c r="G1314" i="1"/>
  <c r="D1314" i="1"/>
  <c r="H1314" i="1" s="1"/>
  <c r="C1314" i="1"/>
  <c r="H1313" i="1"/>
  <c r="G1313" i="1"/>
  <c r="D1313" i="1"/>
  <c r="C1313" i="1"/>
  <c r="D1312" i="1"/>
  <c r="C1312" i="1"/>
  <c r="H1311" i="1"/>
  <c r="D1311" i="1"/>
  <c r="G1311" i="1" s="1"/>
  <c r="C1311" i="1"/>
  <c r="H1310" i="1"/>
  <c r="G1310" i="1"/>
  <c r="D1310" i="1"/>
  <c r="C1310" i="1"/>
  <c r="D1309" i="1"/>
  <c r="C1309" i="1"/>
  <c r="D1308" i="1"/>
  <c r="H1308" i="1" s="1"/>
  <c r="C1308" i="1"/>
  <c r="D1307" i="1"/>
  <c r="C1307" i="1"/>
  <c r="D1306" i="1"/>
  <c r="C1306" i="1"/>
  <c r="D1305" i="1"/>
  <c r="H1305" i="1" s="1"/>
  <c r="C1305" i="1"/>
  <c r="H1304" i="1"/>
  <c r="G1304" i="1"/>
  <c r="D1304" i="1"/>
  <c r="C1304" i="1"/>
  <c r="D1303" i="1"/>
  <c r="C1303" i="1"/>
  <c r="D1302" i="1"/>
  <c r="H1302" i="1" s="1"/>
  <c r="C1302" i="1"/>
  <c r="D1301" i="1"/>
  <c r="H1301" i="1" s="1"/>
  <c r="C1301" i="1"/>
  <c r="C1300" i="1"/>
  <c r="D1299" i="1"/>
  <c r="C1299" i="1"/>
  <c r="H1299" i="1" s="1"/>
  <c r="D1298" i="1"/>
  <c r="C1298" i="1"/>
  <c r="H1298" i="1" s="1"/>
  <c r="D1297" i="1"/>
  <c r="C1297" i="1"/>
  <c r="D1296" i="1"/>
  <c r="C1296" i="1"/>
  <c r="C1295" i="1"/>
  <c r="D1294" i="1"/>
  <c r="C1294" i="1"/>
  <c r="H1293" i="1"/>
  <c r="G1293" i="1"/>
  <c r="D1293" i="1"/>
  <c r="C1293" i="1"/>
  <c r="H1292" i="1"/>
  <c r="G1292" i="1"/>
  <c r="D1292" i="1"/>
  <c r="C1292" i="1"/>
  <c r="D1291" i="1"/>
  <c r="C1291" i="1"/>
  <c r="D1290" i="1"/>
  <c r="C1290" i="1"/>
  <c r="D1289" i="1"/>
  <c r="C1289" i="1"/>
  <c r="D1288" i="1"/>
  <c r="C1288" i="1"/>
  <c r="D1287" i="1"/>
  <c r="C1287" i="1"/>
  <c r="H1287" i="1" s="1"/>
  <c r="D1286" i="1"/>
  <c r="H1286" i="1" s="1"/>
  <c r="C1286" i="1"/>
  <c r="D1285" i="1"/>
  <c r="C1285" i="1"/>
  <c r="G1284" i="1"/>
  <c r="D1284" i="1"/>
  <c r="C1284" i="1"/>
  <c r="D1283" i="1"/>
  <c r="G1283" i="1" s="1"/>
  <c r="C1283" i="1"/>
  <c r="D1282" i="1"/>
  <c r="C1282" i="1"/>
  <c r="D1281" i="1"/>
  <c r="D1280" i="1"/>
  <c r="C1280" i="1"/>
  <c r="H1280" i="1" s="1"/>
  <c r="D1279" i="1"/>
  <c r="C1279" i="1"/>
  <c r="D1277" i="1"/>
  <c r="H1277" i="1" s="1"/>
  <c r="C1277" i="1"/>
  <c r="G1277" i="1" s="1"/>
  <c r="D1276" i="1"/>
  <c r="C1276" i="1"/>
  <c r="D1275" i="1"/>
  <c r="H1275" i="1" s="1"/>
  <c r="C1275" i="1"/>
  <c r="D1274" i="1"/>
  <c r="G1274" i="1" s="1"/>
  <c r="C1274" i="1"/>
  <c r="D1273" i="1"/>
  <c r="C1273" i="1"/>
  <c r="D1272" i="1"/>
  <c r="G1272" i="1" s="1"/>
  <c r="C1272" i="1"/>
  <c r="H1271" i="1"/>
  <c r="D1271" i="1"/>
  <c r="C1271" i="1"/>
  <c r="D1270" i="1"/>
  <c r="C1270" i="1"/>
  <c r="D1269" i="1"/>
  <c r="H1269" i="1" s="1"/>
  <c r="C1269" i="1"/>
  <c r="D1268" i="1"/>
  <c r="C1268" i="1"/>
  <c r="D1267" i="1"/>
  <c r="C1267" i="1"/>
  <c r="D1266" i="1"/>
  <c r="G1266" i="1" s="1"/>
  <c r="C1266" i="1"/>
  <c r="H1266" i="1" s="1"/>
  <c r="D1265" i="1"/>
  <c r="H1265" i="1" s="1"/>
  <c r="C1265" i="1"/>
  <c r="D1264" i="1"/>
  <c r="C1264" i="1"/>
  <c r="D1263" i="1"/>
  <c r="H1263" i="1" s="1"/>
  <c r="C1263" i="1"/>
  <c r="D1262" i="1"/>
  <c r="H1262" i="1" s="1"/>
  <c r="C1262" i="1"/>
  <c r="D1261" i="1"/>
  <c r="C1261" i="1"/>
  <c r="D1260" i="1"/>
  <c r="H1260" i="1" s="1"/>
  <c r="C1260" i="1"/>
  <c r="D1258" i="1"/>
  <c r="C1258" i="1"/>
  <c r="D1257" i="1"/>
  <c r="H1257" i="1" s="1"/>
  <c r="C1257" i="1"/>
  <c r="C1256" i="1"/>
  <c r="D1254" i="1"/>
  <c r="H1254" i="1" s="1"/>
  <c r="C1254" i="1"/>
  <c r="D1253" i="1"/>
  <c r="H1253" i="1" s="1"/>
  <c r="C1253" i="1"/>
  <c r="D1252" i="1"/>
  <c r="C1252" i="1"/>
  <c r="D1251" i="1"/>
  <c r="C1251" i="1"/>
  <c r="G1250" i="1"/>
  <c r="D1250" i="1"/>
  <c r="H1250" i="1" s="1"/>
  <c r="C1250" i="1"/>
  <c r="D1249" i="1"/>
  <c r="C1249" i="1"/>
  <c r="H1248" i="1"/>
  <c r="G1248" i="1"/>
  <c r="D1248" i="1"/>
  <c r="C1248" i="1"/>
  <c r="D1247" i="1"/>
  <c r="H1247" i="1" s="1"/>
  <c r="C1247" i="1"/>
  <c r="D1246" i="1"/>
  <c r="C1246" i="1"/>
  <c r="H1245" i="1"/>
  <c r="D1245" i="1"/>
  <c r="G1245" i="1" s="1"/>
  <c r="C1245" i="1"/>
  <c r="D1244" i="1"/>
  <c r="H1244" i="1" s="1"/>
  <c r="C1244" i="1"/>
  <c r="D1243" i="1"/>
  <c r="C1243" i="1"/>
  <c r="D1242" i="1"/>
  <c r="H1242" i="1" s="1"/>
  <c r="C1242" i="1"/>
  <c r="C1241" i="1"/>
  <c r="D1240" i="1"/>
  <c r="C1240" i="1"/>
  <c r="D1239" i="1"/>
  <c r="H1239" i="1" s="1"/>
  <c r="C1239" i="1"/>
  <c r="H1238" i="1"/>
  <c r="D1238" i="1"/>
  <c r="G1238" i="1" s="1"/>
  <c r="C1238" i="1"/>
  <c r="D1237" i="1"/>
  <c r="C1237" i="1"/>
  <c r="H1236" i="1"/>
  <c r="G1236" i="1"/>
  <c r="D1236" i="1"/>
  <c r="C1236" i="1"/>
  <c r="H1235" i="1"/>
  <c r="D1235" i="1"/>
  <c r="G1235" i="1" s="1"/>
  <c r="C1235" i="1"/>
  <c r="D1234" i="1"/>
  <c r="C1234" i="1"/>
  <c r="D1233" i="1"/>
  <c r="H1233" i="1" s="1"/>
  <c r="C1233" i="1"/>
  <c r="H1232" i="1"/>
  <c r="G1232" i="1"/>
  <c r="D1232" i="1"/>
  <c r="C1232" i="1"/>
  <c r="D1231" i="1"/>
  <c r="C1231" i="1"/>
  <c r="D1230" i="1"/>
  <c r="H1230" i="1" s="1"/>
  <c r="C1230" i="1"/>
  <c r="D1229" i="1"/>
  <c r="H1229" i="1" s="1"/>
  <c r="C1229" i="1"/>
  <c r="D1228" i="1"/>
  <c r="C1228" i="1"/>
  <c r="G1227" i="1"/>
  <c r="D1227" i="1"/>
  <c r="H1227" i="1" s="1"/>
  <c r="C1227" i="1"/>
  <c r="D1226" i="1"/>
  <c r="H1226" i="1" s="1"/>
  <c r="C1226" i="1"/>
  <c r="D1225" i="1"/>
  <c r="C1225" i="1"/>
  <c r="C1224" i="1"/>
  <c r="C1223" i="1"/>
  <c r="D1222" i="1"/>
  <c r="C1222" i="1"/>
  <c r="D1221" i="1"/>
  <c r="H1221" i="1" s="1"/>
  <c r="C1221" i="1"/>
  <c r="D1220" i="1"/>
  <c r="H1220" i="1" s="1"/>
  <c r="C1220" i="1"/>
  <c r="D1219" i="1"/>
  <c r="C1219" i="1"/>
  <c r="H1218" i="1"/>
  <c r="G1218" i="1"/>
  <c r="D1218" i="1"/>
  <c r="C1218" i="1"/>
  <c r="D1217" i="1"/>
  <c r="H1217" i="1" s="1"/>
  <c r="C1217" i="1"/>
  <c r="D1216" i="1"/>
  <c r="C1216" i="1"/>
  <c r="C1215" i="1"/>
  <c r="D1214" i="1"/>
  <c r="H1214" i="1" s="1"/>
  <c r="C1214" i="1"/>
  <c r="D1213" i="1"/>
  <c r="C1213" i="1"/>
  <c r="G1212" i="1"/>
  <c r="D1212" i="1"/>
  <c r="H1212" i="1" s="1"/>
  <c r="C1212" i="1"/>
  <c r="H1211" i="1"/>
  <c r="G1211" i="1"/>
  <c r="D1211" i="1"/>
  <c r="C1211" i="1"/>
  <c r="D1210" i="1"/>
  <c r="C1210" i="1"/>
  <c r="D1209" i="1"/>
  <c r="H1209" i="1" s="1"/>
  <c r="C1209" i="1"/>
  <c r="D1208" i="1"/>
  <c r="H1208" i="1" s="1"/>
  <c r="C1208" i="1"/>
  <c r="C1207" i="1"/>
  <c r="D1206" i="1"/>
  <c r="H1206" i="1" s="1"/>
  <c r="C1206" i="1"/>
  <c r="D1205" i="1"/>
  <c r="C1205" i="1"/>
  <c r="H1205" i="1" s="1"/>
  <c r="D1204" i="1"/>
  <c r="C1204" i="1"/>
  <c r="D1203" i="1"/>
  <c r="H1203" i="1" s="1"/>
  <c r="C1203" i="1"/>
  <c r="D1202" i="1"/>
  <c r="C1202" i="1"/>
  <c r="D1200" i="1"/>
  <c r="H1200" i="1" s="1"/>
  <c r="C1200" i="1"/>
  <c r="D1199" i="1"/>
  <c r="H1199" i="1" s="1"/>
  <c r="C1199" i="1"/>
  <c r="D1198" i="1"/>
  <c r="C1198" i="1"/>
  <c r="H1197" i="1"/>
  <c r="D1197" i="1"/>
  <c r="G1197" i="1" s="1"/>
  <c r="C1197" i="1"/>
  <c r="D1196" i="1"/>
  <c r="C1196" i="1"/>
  <c r="D1195" i="1"/>
  <c r="C1195" i="1"/>
  <c r="D1194" i="1"/>
  <c r="C1194" i="1"/>
  <c r="D1193" i="1"/>
  <c r="C1193" i="1"/>
  <c r="D1192" i="1"/>
  <c r="C1192" i="1"/>
  <c r="D1191" i="1"/>
  <c r="C1191" i="1"/>
  <c r="H1191" i="1" s="1"/>
  <c r="D1190" i="1"/>
  <c r="C1190" i="1"/>
  <c r="D1189" i="1"/>
  <c r="C1189" i="1"/>
  <c r="D1188" i="1"/>
  <c r="H1188" i="1" s="1"/>
  <c r="C1188" i="1"/>
  <c r="D1187" i="1"/>
  <c r="H1187" i="1" s="1"/>
  <c r="C1187" i="1"/>
  <c r="D1186" i="1"/>
  <c r="C1186" i="1"/>
  <c r="D1185" i="1"/>
  <c r="H1185" i="1" s="1"/>
  <c r="C1185" i="1"/>
  <c r="D1184" i="1"/>
  <c r="H1184" i="1" s="1"/>
  <c r="C1184" i="1"/>
  <c r="D1183" i="1"/>
  <c r="C1183" i="1"/>
  <c r="G1179" i="1"/>
  <c r="D1179" i="1"/>
  <c r="H1179" i="1" s="1"/>
  <c r="C1179" i="1"/>
  <c r="D1178" i="1"/>
  <c r="H1178" i="1" s="1"/>
  <c r="C1178" i="1"/>
  <c r="D1177" i="1"/>
  <c r="C1177" i="1"/>
  <c r="D1176" i="1"/>
  <c r="H1176" i="1" s="1"/>
  <c r="C1176" i="1"/>
  <c r="D1175" i="1"/>
  <c r="G1175" i="1" s="1"/>
  <c r="C1175" i="1"/>
  <c r="D1174" i="1"/>
  <c r="C1174" i="1"/>
  <c r="D1173" i="1"/>
  <c r="H1173" i="1" s="1"/>
  <c r="C1173" i="1"/>
  <c r="D1172" i="1"/>
  <c r="H1172" i="1" s="1"/>
  <c r="C1172" i="1"/>
  <c r="D1171" i="1"/>
  <c r="C1171" i="1"/>
  <c r="C1170" i="1"/>
  <c r="D1169" i="1"/>
  <c r="H1169" i="1" s="1"/>
  <c r="C1169" i="1"/>
  <c r="D1168" i="1"/>
  <c r="C1168" i="1"/>
  <c r="H1167" i="1"/>
  <c r="G1167" i="1"/>
  <c r="D1167" i="1"/>
  <c r="C1167" i="1"/>
  <c r="H1166" i="1"/>
  <c r="D1166" i="1"/>
  <c r="G1166" i="1" s="1"/>
  <c r="C1166" i="1"/>
  <c r="D1165" i="1"/>
  <c r="C1165" i="1"/>
  <c r="D1164" i="1"/>
  <c r="H1164" i="1" s="1"/>
  <c r="C1164" i="1"/>
  <c r="H1163" i="1"/>
  <c r="G1163" i="1"/>
  <c r="D1163" i="1"/>
  <c r="C1163" i="1"/>
  <c r="D1162" i="1"/>
  <c r="C1162" i="1"/>
  <c r="H1161" i="1"/>
  <c r="D1161" i="1"/>
  <c r="G1161" i="1" s="1"/>
  <c r="C1161" i="1"/>
  <c r="G1160" i="1"/>
  <c r="D1160" i="1"/>
  <c r="H1160" i="1" s="1"/>
  <c r="C1160" i="1"/>
  <c r="D1159" i="1"/>
  <c r="C1159" i="1"/>
  <c r="H1158" i="1"/>
  <c r="D1158" i="1"/>
  <c r="G1158" i="1" s="1"/>
  <c r="C1158" i="1"/>
  <c r="H1157" i="1"/>
  <c r="D1157" i="1"/>
  <c r="G1157" i="1" s="1"/>
  <c r="C1157" i="1"/>
  <c r="D1156" i="1"/>
  <c r="C1156" i="1"/>
  <c r="C1155" i="1"/>
  <c r="D1154" i="1"/>
  <c r="H1154" i="1" s="1"/>
  <c r="C1154" i="1"/>
  <c r="D1153" i="1"/>
  <c r="C1153" i="1"/>
  <c r="D1151" i="1"/>
  <c r="H1151" i="1" s="1"/>
  <c r="C1151" i="1"/>
  <c r="D1150" i="1"/>
  <c r="C1150" i="1"/>
  <c r="H1149" i="1"/>
  <c r="D1149" i="1"/>
  <c r="G1149" i="1" s="1"/>
  <c r="C1149" i="1"/>
  <c r="D1148" i="1"/>
  <c r="H1148" i="1" s="1"/>
  <c r="C1148" i="1"/>
  <c r="D1147" i="1"/>
  <c r="C1147" i="1"/>
  <c r="D1146" i="1"/>
  <c r="H1146" i="1" s="1"/>
  <c r="C1146" i="1"/>
  <c r="D1145" i="1"/>
  <c r="H1145" i="1" s="1"/>
  <c r="C1145" i="1"/>
  <c r="D1144" i="1"/>
  <c r="C1144" i="1"/>
  <c r="D1143" i="1"/>
  <c r="H1143" i="1" s="1"/>
  <c r="C1143" i="1"/>
  <c r="D1142" i="1"/>
  <c r="H1142" i="1" s="1"/>
  <c r="C1142" i="1"/>
  <c r="C1141" i="1"/>
  <c r="D1139" i="1"/>
  <c r="H1139" i="1" s="1"/>
  <c r="C1139" i="1"/>
  <c r="D1138" i="1"/>
  <c r="C1138" i="1"/>
  <c r="G1137" i="1"/>
  <c r="D1137" i="1"/>
  <c r="C1137" i="1"/>
  <c r="H1137" i="1" s="1"/>
  <c r="D1136" i="1"/>
  <c r="H1136" i="1" s="1"/>
  <c r="C1136" i="1"/>
  <c r="D1135" i="1"/>
  <c r="C1135" i="1"/>
  <c r="D1134" i="1"/>
  <c r="C1134" i="1"/>
  <c r="D1133" i="1"/>
  <c r="H1133" i="1" s="1"/>
  <c r="C1133" i="1"/>
  <c r="C1132" i="1"/>
  <c r="G1131" i="1"/>
  <c r="D1131" i="1"/>
  <c r="C1131" i="1"/>
  <c r="H1131" i="1" s="1"/>
  <c r="D1130" i="1"/>
  <c r="H1130" i="1" s="1"/>
  <c r="C1130" i="1"/>
  <c r="D1129" i="1"/>
  <c r="C1129" i="1"/>
  <c r="D1128" i="1"/>
  <c r="C1128" i="1"/>
  <c r="D1127" i="1"/>
  <c r="H1127" i="1" s="1"/>
  <c r="C1127" i="1"/>
  <c r="D1126" i="1"/>
  <c r="C1126" i="1"/>
  <c r="D1125" i="1"/>
  <c r="H1125" i="1" s="1"/>
  <c r="C1125" i="1"/>
  <c r="C1124" i="1"/>
  <c r="D1123" i="1"/>
  <c r="C1123" i="1"/>
  <c r="D1122" i="1"/>
  <c r="H1122" i="1" s="1"/>
  <c r="C1122" i="1"/>
  <c r="G1122" i="1" s="1"/>
  <c r="D1121" i="1"/>
  <c r="G1121" i="1" s="1"/>
  <c r="C1121" i="1"/>
  <c r="D1120" i="1"/>
  <c r="C1120" i="1"/>
  <c r="H1119" i="1"/>
  <c r="D1119" i="1"/>
  <c r="C1119" i="1"/>
  <c r="D1118" i="1"/>
  <c r="G1118" i="1" s="1"/>
  <c r="C1118" i="1"/>
  <c r="D1117" i="1"/>
  <c r="C1117" i="1"/>
  <c r="D1116" i="1"/>
  <c r="H1116" i="1" s="1"/>
  <c r="C1116" i="1"/>
  <c r="D1115" i="1"/>
  <c r="G1115" i="1" s="1"/>
  <c r="C1115" i="1"/>
  <c r="D1114" i="1"/>
  <c r="C1114" i="1"/>
  <c r="H1114" i="1" s="1"/>
  <c r="D1113" i="1"/>
  <c r="H1113" i="1" s="1"/>
  <c r="C1113" i="1"/>
  <c r="D1112" i="1"/>
  <c r="G1112" i="1" s="1"/>
  <c r="C1112" i="1"/>
  <c r="D1111" i="1"/>
  <c r="C1111" i="1"/>
  <c r="H1110" i="1"/>
  <c r="D1110" i="1"/>
  <c r="C1110" i="1"/>
  <c r="G1110" i="1" s="1"/>
  <c r="D1109" i="1"/>
  <c r="G1109" i="1" s="1"/>
  <c r="C1109" i="1"/>
  <c r="D1108" i="1"/>
  <c r="C1108" i="1"/>
  <c r="H1107" i="1"/>
  <c r="D1107" i="1"/>
  <c r="C1107" i="1"/>
  <c r="G1107" i="1" s="1"/>
  <c r="D1106" i="1"/>
  <c r="G1106" i="1" s="1"/>
  <c r="C1106" i="1"/>
  <c r="D1105" i="1"/>
  <c r="C1105" i="1"/>
  <c r="H1104" i="1"/>
  <c r="D1104" i="1"/>
  <c r="C1104" i="1"/>
  <c r="G1104" i="1" s="1"/>
  <c r="D1103" i="1"/>
  <c r="G1103" i="1" s="1"/>
  <c r="C1103" i="1"/>
  <c r="D1102" i="1"/>
  <c r="C1102" i="1"/>
  <c r="D1101" i="1"/>
  <c r="H1101" i="1" s="1"/>
  <c r="C1101" i="1"/>
  <c r="D1100" i="1"/>
  <c r="G1100" i="1" s="1"/>
  <c r="C1100" i="1"/>
  <c r="D1099" i="1"/>
  <c r="C1099" i="1"/>
  <c r="H1098" i="1"/>
  <c r="D1098" i="1"/>
  <c r="C1098" i="1"/>
  <c r="G1098" i="1" s="1"/>
  <c r="H1097" i="1"/>
  <c r="D1097" i="1"/>
  <c r="G1097" i="1" s="1"/>
  <c r="C1097" i="1"/>
  <c r="D1096" i="1"/>
  <c r="C1096" i="1"/>
  <c r="D1095" i="1"/>
  <c r="H1095" i="1" s="1"/>
  <c r="C1095" i="1"/>
  <c r="G1095" i="1" s="1"/>
  <c r="C1094" i="1"/>
  <c r="D1092" i="1"/>
  <c r="H1092" i="1" s="1"/>
  <c r="C1092" i="1"/>
  <c r="D1091" i="1"/>
  <c r="G1091" i="1" s="1"/>
  <c r="C1091" i="1"/>
  <c r="D1090" i="1"/>
  <c r="C1090" i="1"/>
  <c r="D1089" i="1"/>
  <c r="H1089" i="1" s="1"/>
  <c r="C1089" i="1"/>
  <c r="D1088" i="1"/>
  <c r="G1088" i="1" s="1"/>
  <c r="C1088" i="1"/>
  <c r="D1087" i="1"/>
  <c r="C1087" i="1"/>
  <c r="H1086" i="1"/>
  <c r="D1086" i="1"/>
  <c r="C1086" i="1"/>
  <c r="D1085" i="1"/>
  <c r="G1085" i="1" s="1"/>
  <c r="C1085" i="1"/>
  <c r="D1084" i="1"/>
  <c r="C1084" i="1"/>
  <c r="H1084" i="1" s="1"/>
  <c r="D1083" i="1"/>
  <c r="C1083" i="1"/>
  <c r="D1082" i="1"/>
  <c r="C1082" i="1"/>
  <c r="D1081" i="1"/>
  <c r="C1081" i="1"/>
  <c r="D1080" i="1"/>
  <c r="H1080" i="1" s="1"/>
  <c r="C1080" i="1"/>
  <c r="H1079" i="1"/>
  <c r="D1079" i="1"/>
  <c r="C1079" i="1"/>
  <c r="G1079" i="1" s="1"/>
  <c r="D1078" i="1"/>
  <c r="C1078" i="1"/>
  <c r="D1077" i="1"/>
  <c r="H1077" i="1" s="1"/>
  <c r="C1077" i="1"/>
  <c r="D1076" i="1"/>
  <c r="H1076" i="1" s="1"/>
  <c r="C1076" i="1"/>
  <c r="D1073" i="1"/>
  <c r="C1073" i="1"/>
  <c r="D1072" i="1"/>
  <c r="C1072" i="1"/>
  <c r="H1072" i="1" s="1"/>
  <c r="D1071" i="1"/>
  <c r="H1071" i="1" s="1"/>
  <c r="C1071" i="1"/>
  <c r="G1071" i="1" s="1"/>
  <c r="D1070" i="1"/>
  <c r="H1070" i="1" s="1"/>
  <c r="C1070" i="1"/>
  <c r="D1069" i="1"/>
  <c r="C1069" i="1"/>
  <c r="C1068" i="1"/>
  <c r="H1067" i="1"/>
  <c r="D1067" i="1"/>
  <c r="C1067" i="1"/>
  <c r="D1066" i="1"/>
  <c r="C1066" i="1"/>
  <c r="D1065" i="1"/>
  <c r="H1065" i="1" s="1"/>
  <c r="C1065" i="1"/>
  <c r="G1065" i="1" s="1"/>
  <c r="H1064" i="1"/>
  <c r="D1064" i="1"/>
  <c r="C1064" i="1"/>
  <c r="D1063" i="1"/>
  <c r="C1063" i="1"/>
  <c r="D1062" i="1"/>
  <c r="H1062" i="1" s="1"/>
  <c r="C1062" i="1"/>
  <c r="C1061" i="1"/>
  <c r="D1060" i="1"/>
  <c r="C1060" i="1"/>
  <c r="D1059" i="1"/>
  <c r="H1059" i="1" s="1"/>
  <c r="C1059" i="1"/>
  <c r="H1058" i="1"/>
  <c r="D1058" i="1"/>
  <c r="C1058" i="1"/>
  <c r="G1058" i="1" s="1"/>
  <c r="D1057" i="1"/>
  <c r="C1057" i="1"/>
  <c r="D1056" i="1"/>
  <c r="H1056" i="1" s="1"/>
  <c r="C1056" i="1"/>
  <c r="D1055" i="1"/>
  <c r="H1055" i="1" s="1"/>
  <c r="C1055" i="1"/>
  <c r="D1054" i="1"/>
  <c r="C1054" i="1"/>
  <c r="D1053" i="1"/>
  <c r="H1053" i="1" s="1"/>
  <c r="C1053" i="1"/>
  <c r="D1052" i="1"/>
  <c r="H1052" i="1" s="1"/>
  <c r="C1052" i="1"/>
  <c r="D1051" i="1"/>
  <c r="C1051" i="1"/>
  <c r="H1051" i="1" s="1"/>
  <c r="D1050" i="1"/>
  <c r="H1050" i="1" s="1"/>
  <c r="C1050" i="1"/>
  <c r="H1049" i="1"/>
  <c r="D1049" i="1"/>
  <c r="C1049" i="1"/>
  <c r="D1048" i="1"/>
  <c r="C1048" i="1"/>
  <c r="H1048" i="1" s="1"/>
  <c r="D1047" i="1"/>
  <c r="H1047" i="1" s="1"/>
  <c r="C1047" i="1"/>
  <c r="D1046" i="1"/>
  <c r="H1046" i="1" s="1"/>
  <c r="C1046" i="1"/>
  <c r="D1045" i="1"/>
  <c r="C1045" i="1"/>
  <c r="D1044" i="1"/>
  <c r="H1044" i="1" s="1"/>
  <c r="C1044" i="1"/>
  <c r="H1043" i="1"/>
  <c r="D1043" i="1"/>
  <c r="C1043" i="1"/>
  <c r="G1043" i="1" s="1"/>
  <c r="D1042" i="1"/>
  <c r="C1042" i="1"/>
  <c r="H1042" i="1" s="1"/>
  <c r="D1041" i="1"/>
  <c r="H1041" i="1" s="1"/>
  <c r="C1041" i="1"/>
  <c r="C1040" i="1"/>
  <c r="D1039" i="1"/>
  <c r="C1039" i="1"/>
  <c r="H1038" i="1"/>
  <c r="D1038" i="1"/>
  <c r="C1038" i="1"/>
  <c r="G1038" i="1" s="1"/>
  <c r="D1037" i="1"/>
  <c r="H1037" i="1" s="1"/>
  <c r="C1037" i="1"/>
  <c r="D1036" i="1"/>
  <c r="C1036" i="1"/>
  <c r="H1036" i="1" s="1"/>
  <c r="D1035" i="1"/>
  <c r="H1035" i="1" s="1"/>
  <c r="C1035" i="1"/>
  <c r="D1034" i="1"/>
  <c r="H1034" i="1" s="1"/>
  <c r="C1034" i="1"/>
  <c r="D1033" i="1"/>
  <c r="C1033" i="1"/>
  <c r="D1032" i="1"/>
  <c r="H1032" i="1" s="1"/>
  <c r="C1032" i="1"/>
  <c r="G1032" i="1" s="1"/>
  <c r="D1031" i="1"/>
  <c r="H1031" i="1" s="1"/>
  <c r="C1031" i="1"/>
  <c r="D1030" i="1"/>
  <c r="C1030" i="1"/>
  <c r="H1030" i="1" s="1"/>
  <c r="D1029" i="1"/>
  <c r="H1029" i="1" s="1"/>
  <c r="C1029" i="1"/>
  <c r="H1028" i="1"/>
  <c r="D1028" i="1"/>
  <c r="C1028" i="1"/>
  <c r="D1027" i="1"/>
  <c r="C1027" i="1"/>
  <c r="D1026" i="1"/>
  <c r="H1026" i="1" s="1"/>
  <c r="C1026" i="1"/>
  <c r="D1025" i="1"/>
  <c r="H1025" i="1" s="1"/>
  <c r="C1025" i="1"/>
  <c r="D1024" i="1"/>
  <c r="C1024" i="1"/>
  <c r="D1023" i="1"/>
  <c r="H1023" i="1" s="1"/>
  <c r="C1023" i="1"/>
  <c r="D1022" i="1"/>
  <c r="H1022" i="1" s="1"/>
  <c r="C1022" i="1"/>
  <c r="D1021" i="1"/>
  <c r="C1021" i="1"/>
  <c r="D1020" i="1"/>
  <c r="H1020" i="1" s="1"/>
  <c r="C1020" i="1"/>
  <c r="H1019" i="1"/>
  <c r="D1019" i="1"/>
  <c r="C1019" i="1"/>
  <c r="D1018" i="1"/>
  <c r="C1018" i="1"/>
  <c r="C1017" i="1"/>
  <c r="D1016" i="1"/>
  <c r="H1016" i="1" s="1"/>
  <c r="C1016" i="1"/>
  <c r="G1016" i="1" s="1"/>
  <c r="D1015" i="1"/>
  <c r="C1015" i="1"/>
  <c r="H1014" i="1"/>
  <c r="D1014" i="1"/>
  <c r="C1014" i="1"/>
  <c r="D1013" i="1"/>
  <c r="H1013" i="1" s="1"/>
  <c r="C1013" i="1"/>
  <c r="H1010" i="1"/>
  <c r="D1010" i="1"/>
  <c r="C1010" i="1"/>
  <c r="G1010" i="1" s="1"/>
  <c r="D1009" i="1"/>
  <c r="C1009" i="1"/>
  <c r="H1009" i="1" s="1"/>
  <c r="H1008" i="1"/>
  <c r="D1008" i="1"/>
  <c r="C1008" i="1"/>
  <c r="G1008" i="1" s="1"/>
  <c r="H1007" i="1"/>
  <c r="D1007" i="1"/>
  <c r="C1007" i="1"/>
  <c r="G1007" i="1" s="1"/>
  <c r="D1006" i="1"/>
  <c r="C1006" i="1"/>
  <c r="H1006" i="1" s="1"/>
  <c r="H1005" i="1"/>
  <c r="D1005" i="1"/>
  <c r="C1005" i="1"/>
  <c r="G1005" i="1" s="1"/>
  <c r="H1004" i="1"/>
  <c r="D1004" i="1"/>
  <c r="C1004" i="1"/>
  <c r="G1004" i="1" s="1"/>
  <c r="D1003" i="1"/>
  <c r="C1003" i="1"/>
  <c r="H1003" i="1" s="1"/>
  <c r="H1002" i="1"/>
  <c r="D1002" i="1"/>
  <c r="C1002" i="1"/>
  <c r="G1002" i="1" s="1"/>
  <c r="H1001" i="1"/>
  <c r="D1001" i="1"/>
  <c r="C1001" i="1"/>
  <c r="G1001" i="1" s="1"/>
  <c r="D1000" i="1"/>
  <c r="C1000" i="1"/>
  <c r="H1000" i="1" s="1"/>
  <c r="H999" i="1"/>
  <c r="D999" i="1"/>
  <c r="C999" i="1"/>
  <c r="G999" i="1" s="1"/>
  <c r="H998" i="1"/>
  <c r="D998" i="1"/>
  <c r="C998" i="1"/>
  <c r="G998" i="1" s="1"/>
  <c r="D997" i="1"/>
  <c r="C997" i="1"/>
  <c r="H997" i="1" s="1"/>
  <c r="H996" i="1"/>
  <c r="D996" i="1"/>
  <c r="C996" i="1"/>
  <c r="G996" i="1" s="1"/>
  <c r="H995" i="1"/>
  <c r="D995" i="1"/>
  <c r="C995" i="1"/>
  <c r="G995" i="1" s="1"/>
  <c r="D994" i="1"/>
  <c r="C994" i="1"/>
  <c r="H993" i="1"/>
  <c r="D993" i="1"/>
  <c r="C993" i="1"/>
  <c r="G993" i="1" s="1"/>
  <c r="H992" i="1"/>
  <c r="D992" i="1"/>
  <c r="C992" i="1"/>
  <c r="G992" i="1" s="1"/>
  <c r="D991" i="1"/>
  <c r="C991" i="1"/>
  <c r="H990" i="1"/>
  <c r="D990" i="1"/>
  <c r="C990" i="1"/>
  <c r="G990" i="1" s="1"/>
  <c r="H989" i="1"/>
  <c r="D989" i="1"/>
  <c r="C989" i="1"/>
  <c r="G989" i="1" s="1"/>
  <c r="D988" i="1"/>
  <c r="C988" i="1"/>
  <c r="H987" i="1"/>
  <c r="D987" i="1"/>
  <c r="C987" i="1"/>
  <c r="G987" i="1" s="1"/>
  <c r="H986" i="1"/>
  <c r="D986" i="1"/>
  <c r="C986" i="1"/>
  <c r="G986" i="1" s="1"/>
  <c r="D985" i="1"/>
  <c r="C985" i="1"/>
  <c r="H984" i="1"/>
  <c r="D984" i="1"/>
  <c r="C984" i="1"/>
  <c r="G984" i="1" s="1"/>
  <c r="H983" i="1"/>
  <c r="D983" i="1"/>
  <c r="C983" i="1"/>
  <c r="G983" i="1" s="1"/>
  <c r="D982" i="1"/>
  <c r="C982" i="1"/>
  <c r="H981" i="1"/>
  <c r="D981" i="1"/>
  <c r="C981" i="1"/>
  <c r="G981" i="1" s="1"/>
  <c r="H980" i="1"/>
  <c r="D980" i="1"/>
  <c r="C980" i="1"/>
  <c r="G980" i="1" s="1"/>
  <c r="D979" i="1"/>
  <c r="C979" i="1"/>
  <c r="H978" i="1"/>
  <c r="D978" i="1"/>
  <c r="C978" i="1"/>
  <c r="G978" i="1" s="1"/>
  <c r="H977" i="1"/>
  <c r="D977" i="1"/>
  <c r="C977" i="1"/>
  <c r="G977" i="1" s="1"/>
  <c r="D976" i="1"/>
  <c r="C976" i="1"/>
  <c r="H975" i="1"/>
  <c r="D975" i="1"/>
  <c r="C975" i="1"/>
  <c r="G975" i="1" s="1"/>
  <c r="H974" i="1"/>
  <c r="D974" i="1"/>
  <c r="C974" i="1"/>
  <c r="G974" i="1" s="1"/>
  <c r="D973" i="1"/>
  <c r="C973" i="1"/>
  <c r="H972" i="1"/>
  <c r="D972" i="1"/>
  <c r="C972" i="1"/>
  <c r="G972" i="1" s="1"/>
  <c r="H971" i="1"/>
  <c r="D971" i="1"/>
  <c r="C971" i="1"/>
  <c r="G971" i="1" s="1"/>
  <c r="D970" i="1"/>
  <c r="C970" i="1"/>
  <c r="H969" i="1"/>
  <c r="D969" i="1"/>
  <c r="C969" i="1"/>
  <c r="G969" i="1" s="1"/>
  <c r="H968" i="1"/>
  <c r="D968" i="1"/>
  <c r="C968" i="1"/>
  <c r="G968" i="1" s="1"/>
  <c r="D967" i="1"/>
  <c r="C967" i="1"/>
  <c r="H966" i="1"/>
  <c r="D966" i="1"/>
  <c r="C966" i="1"/>
  <c r="G966" i="1" s="1"/>
  <c r="H965" i="1"/>
  <c r="D965" i="1"/>
  <c r="C965" i="1"/>
  <c r="G965" i="1" s="1"/>
  <c r="D964" i="1"/>
  <c r="C964" i="1"/>
  <c r="H963" i="1"/>
  <c r="D963" i="1"/>
  <c r="C963" i="1"/>
  <c r="G963" i="1" s="1"/>
  <c r="H962" i="1"/>
  <c r="D962" i="1"/>
  <c r="C962" i="1"/>
  <c r="G962" i="1" s="1"/>
  <c r="D961" i="1"/>
  <c r="C961" i="1"/>
  <c r="H960" i="1"/>
  <c r="D960" i="1"/>
  <c r="C960" i="1"/>
  <c r="G960" i="1" s="1"/>
  <c r="H959" i="1"/>
  <c r="D959" i="1"/>
  <c r="C959" i="1"/>
  <c r="G959" i="1" s="1"/>
  <c r="D958" i="1"/>
  <c r="C958" i="1"/>
  <c r="H957" i="1"/>
  <c r="D957" i="1"/>
  <c r="C957" i="1"/>
  <c r="G957" i="1" s="1"/>
  <c r="H956" i="1"/>
  <c r="D956" i="1"/>
  <c r="C956" i="1"/>
  <c r="G956" i="1" s="1"/>
  <c r="D955" i="1"/>
  <c r="C955" i="1"/>
  <c r="H954" i="1"/>
  <c r="D954" i="1"/>
  <c r="C954" i="1"/>
  <c r="G954" i="1" s="1"/>
  <c r="H953" i="1"/>
  <c r="D953" i="1"/>
  <c r="C953" i="1"/>
  <c r="G953" i="1" s="1"/>
  <c r="D952" i="1"/>
  <c r="C952" i="1"/>
  <c r="G952" i="1" s="1"/>
  <c r="H951" i="1"/>
  <c r="D951" i="1"/>
  <c r="C951" i="1"/>
  <c r="G951" i="1" s="1"/>
  <c r="H950" i="1"/>
  <c r="D950" i="1"/>
  <c r="C950" i="1"/>
  <c r="G950" i="1" s="1"/>
  <c r="D949" i="1"/>
  <c r="H949" i="1" s="1"/>
  <c r="C949" i="1"/>
  <c r="H948" i="1"/>
  <c r="D948" i="1"/>
  <c r="C948" i="1"/>
  <c r="G948" i="1" s="1"/>
  <c r="H947" i="1"/>
  <c r="D947" i="1"/>
  <c r="C947" i="1"/>
  <c r="G947" i="1" s="1"/>
  <c r="H946" i="1"/>
  <c r="D946" i="1"/>
  <c r="C946" i="1"/>
  <c r="H945" i="1"/>
  <c r="D945" i="1"/>
  <c r="C945" i="1"/>
  <c r="G945" i="1" s="1"/>
  <c r="H944" i="1"/>
  <c r="D944" i="1"/>
  <c r="C944" i="1"/>
  <c r="G944" i="1" s="1"/>
  <c r="D943" i="1"/>
  <c r="C943" i="1"/>
  <c r="G943" i="1" s="1"/>
  <c r="H942" i="1"/>
  <c r="D942" i="1"/>
  <c r="C942" i="1"/>
  <c r="G942" i="1" s="1"/>
  <c r="H941" i="1"/>
  <c r="D941" i="1"/>
  <c r="C941" i="1"/>
  <c r="G941" i="1" s="1"/>
  <c r="D940" i="1"/>
  <c r="C940" i="1"/>
  <c r="G940" i="1" s="1"/>
  <c r="H939" i="1"/>
  <c r="D939" i="1"/>
  <c r="C939" i="1"/>
  <c r="G939" i="1" s="1"/>
  <c r="H938" i="1"/>
  <c r="D938" i="1"/>
  <c r="C938" i="1"/>
  <c r="G938" i="1" s="1"/>
  <c r="H937" i="1"/>
  <c r="D937" i="1"/>
  <c r="C937" i="1"/>
  <c r="H936" i="1"/>
  <c r="D936" i="1"/>
  <c r="C936" i="1"/>
  <c r="G936" i="1" s="1"/>
  <c r="D935" i="1"/>
  <c r="C935" i="1"/>
  <c r="G935" i="1" s="1"/>
  <c r="H934" i="1"/>
  <c r="D934" i="1"/>
  <c r="C934" i="1"/>
  <c r="H933" i="1"/>
  <c r="D933" i="1"/>
  <c r="C933" i="1"/>
  <c r="G933" i="1" s="1"/>
  <c r="D932" i="1"/>
  <c r="C932" i="1"/>
  <c r="G932" i="1" s="1"/>
  <c r="D931" i="1"/>
  <c r="C931" i="1"/>
  <c r="G931" i="1" s="1"/>
  <c r="H930" i="1"/>
  <c r="D930" i="1"/>
  <c r="C930" i="1"/>
  <c r="G930" i="1" s="1"/>
  <c r="H929" i="1"/>
  <c r="D929" i="1"/>
  <c r="C929" i="1"/>
  <c r="G929" i="1" s="1"/>
  <c r="D928" i="1"/>
  <c r="C928" i="1"/>
  <c r="G928" i="1" s="1"/>
  <c r="H927" i="1"/>
  <c r="D927" i="1"/>
  <c r="C927" i="1"/>
  <c r="G927" i="1" s="1"/>
  <c r="H926" i="1"/>
  <c r="D926" i="1"/>
  <c r="C926" i="1"/>
  <c r="G926" i="1" s="1"/>
  <c r="H925" i="1"/>
  <c r="D925" i="1"/>
  <c r="C925" i="1"/>
  <c r="H924" i="1"/>
  <c r="D924" i="1"/>
  <c r="C924" i="1"/>
  <c r="G924" i="1" s="1"/>
  <c r="D923" i="1"/>
  <c r="C923" i="1"/>
  <c r="G923" i="1" s="1"/>
  <c r="H922" i="1"/>
  <c r="D922" i="1"/>
  <c r="C922" i="1"/>
  <c r="G922" i="1" s="1"/>
  <c r="H921" i="1"/>
  <c r="D921" i="1"/>
  <c r="C921" i="1"/>
  <c r="G921" i="1" s="1"/>
  <c r="D920" i="1"/>
  <c r="C920" i="1"/>
  <c r="G920" i="1" s="1"/>
  <c r="D919" i="1"/>
  <c r="C919" i="1"/>
  <c r="G919" i="1" s="1"/>
  <c r="H918" i="1"/>
  <c r="D918" i="1"/>
  <c r="C918" i="1"/>
  <c r="G918" i="1" s="1"/>
  <c r="H917" i="1"/>
  <c r="D917" i="1"/>
  <c r="C917" i="1"/>
  <c r="D916" i="1"/>
  <c r="C916" i="1"/>
  <c r="G916" i="1" s="1"/>
  <c r="H915" i="1"/>
  <c r="D915" i="1"/>
  <c r="C915" i="1"/>
  <c r="G915" i="1" s="1"/>
  <c r="H914" i="1"/>
  <c r="D914" i="1"/>
  <c r="C914" i="1"/>
  <c r="G914" i="1" s="1"/>
  <c r="H913" i="1"/>
  <c r="D913" i="1"/>
  <c r="C913" i="1"/>
  <c r="H912" i="1"/>
  <c r="D912" i="1"/>
  <c r="C912" i="1"/>
  <c r="G912" i="1" s="1"/>
  <c r="D911" i="1"/>
  <c r="C911" i="1"/>
  <c r="G911" i="1" s="1"/>
  <c r="H910" i="1"/>
  <c r="D910" i="1"/>
  <c r="C910" i="1"/>
  <c r="G910" i="1" s="1"/>
  <c r="H909" i="1"/>
  <c r="D909" i="1"/>
  <c r="C909" i="1"/>
  <c r="G909" i="1" s="1"/>
  <c r="D908" i="1"/>
  <c r="C908" i="1"/>
  <c r="G908" i="1" s="1"/>
  <c r="D907" i="1"/>
  <c r="C907" i="1"/>
  <c r="G907" i="1" s="1"/>
  <c r="D906" i="1"/>
  <c r="H906" i="1" s="1"/>
  <c r="C906" i="1"/>
  <c r="H905" i="1"/>
  <c r="D905" i="1"/>
  <c r="C905" i="1"/>
  <c r="D904" i="1"/>
  <c r="C904" i="1"/>
  <c r="G904" i="1" s="1"/>
  <c r="H903" i="1"/>
  <c r="D903" i="1"/>
  <c r="C903" i="1"/>
  <c r="G903" i="1" s="1"/>
  <c r="H902" i="1"/>
  <c r="D902" i="1"/>
  <c r="C902" i="1"/>
  <c r="G902" i="1" s="1"/>
  <c r="H901" i="1"/>
  <c r="D901" i="1"/>
  <c r="C901" i="1"/>
  <c r="H900" i="1"/>
  <c r="D900" i="1"/>
  <c r="C900" i="1"/>
  <c r="G900" i="1" s="1"/>
  <c r="D899" i="1"/>
  <c r="C899" i="1"/>
  <c r="G899" i="1" s="1"/>
  <c r="H898" i="1"/>
  <c r="D898" i="1"/>
  <c r="C898" i="1"/>
  <c r="G898" i="1" s="1"/>
  <c r="H897" i="1"/>
  <c r="D897" i="1"/>
  <c r="C897" i="1"/>
  <c r="G897" i="1" s="1"/>
  <c r="D896" i="1"/>
  <c r="C896" i="1"/>
  <c r="G896" i="1" s="1"/>
  <c r="D895" i="1"/>
  <c r="C895" i="1"/>
  <c r="G895" i="1" s="1"/>
  <c r="H894" i="1"/>
  <c r="D894" i="1"/>
  <c r="C894" i="1"/>
  <c r="G894" i="1" s="1"/>
  <c r="H893" i="1"/>
  <c r="D893" i="1"/>
  <c r="C893" i="1"/>
  <c r="D892" i="1"/>
  <c r="C892" i="1"/>
  <c r="G892" i="1" s="1"/>
  <c r="D891" i="1"/>
  <c r="C891" i="1"/>
  <c r="G891" i="1" s="1"/>
  <c r="H890" i="1"/>
  <c r="D890" i="1"/>
  <c r="C890" i="1"/>
  <c r="G890" i="1" s="1"/>
  <c r="H889" i="1"/>
  <c r="D889" i="1"/>
  <c r="C889" i="1"/>
  <c r="D888" i="1"/>
  <c r="C888" i="1"/>
  <c r="G888" i="1" s="1"/>
  <c r="D887" i="1"/>
  <c r="C887" i="1"/>
  <c r="H887" i="1" s="1"/>
  <c r="D886" i="1"/>
  <c r="C886" i="1"/>
  <c r="G886" i="1" s="1"/>
  <c r="H885" i="1"/>
  <c r="G885" i="1"/>
  <c r="D885" i="1"/>
  <c r="C885" i="1"/>
  <c r="H884" i="1"/>
  <c r="D884" i="1"/>
  <c r="C884" i="1"/>
  <c r="G884" i="1" s="1"/>
  <c r="H883" i="1"/>
  <c r="D883" i="1"/>
  <c r="C883" i="1"/>
  <c r="G883" i="1" s="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D847" i="1"/>
  <c r="H847" i="1" s="1"/>
  <c r="C847" i="1"/>
  <c r="H846" i="1"/>
  <c r="G846" i="1"/>
  <c r="D846" i="1"/>
  <c r="C846" i="1"/>
  <c r="H845" i="1"/>
  <c r="G845" i="1"/>
  <c r="D845" i="1"/>
  <c r="C845" i="1"/>
  <c r="D844" i="1"/>
  <c r="H844" i="1" s="1"/>
  <c r="C844" i="1"/>
  <c r="D843" i="1"/>
  <c r="H843" i="1" s="1"/>
  <c r="C843" i="1"/>
  <c r="H842" i="1"/>
  <c r="G842" i="1"/>
  <c r="D842" i="1"/>
  <c r="C842" i="1"/>
  <c r="D841" i="1"/>
  <c r="H841" i="1" s="1"/>
  <c r="C841" i="1"/>
  <c r="H840" i="1"/>
  <c r="G840" i="1"/>
  <c r="D840" i="1"/>
  <c r="C840" i="1"/>
  <c r="D839" i="1"/>
  <c r="H839" i="1" s="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D775" i="1"/>
  <c r="H775" i="1" s="1"/>
  <c r="C775" i="1"/>
  <c r="D774" i="1"/>
  <c r="H774" i="1" s="1"/>
  <c r="C774" i="1"/>
  <c r="D773" i="1"/>
  <c r="H773" i="1" s="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D753" i="1"/>
  <c r="G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D734" i="1"/>
  <c r="H734" i="1" s="1"/>
  <c r="C734" i="1"/>
  <c r="H733" i="1"/>
  <c r="G733" i="1"/>
  <c r="D733" i="1"/>
  <c r="C733" i="1"/>
  <c r="H732" i="1"/>
  <c r="D732" i="1"/>
  <c r="G732" i="1" s="1"/>
  <c r="C732" i="1"/>
  <c r="D731" i="1"/>
  <c r="H731" i="1" s="1"/>
  <c r="C731" i="1"/>
  <c r="D730" i="1"/>
  <c r="H730" i="1" s="1"/>
  <c r="C730" i="1"/>
  <c r="H729" i="1"/>
  <c r="G729" i="1"/>
  <c r="D729" i="1"/>
  <c r="C729" i="1"/>
  <c r="D728" i="1"/>
  <c r="H728" i="1" s="1"/>
  <c r="C728" i="1"/>
  <c r="D727" i="1"/>
  <c r="H727" i="1" s="1"/>
  <c r="C727" i="1"/>
  <c r="H726" i="1"/>
  <c r="G726" i="1"/>
  <c r="D726" i="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D705" i="1"/>
  <c r="H705" i="1" s="1"/>
  <c r="C705" i="1"/>
  <c r="G704" i="1"/>
  <c r="D704" i="1"/>
  <c r="H704" i="1" s="1"/>
  <c r="C704" i="1"/>
  <c r="H703" i="1"/>
  <c r="G703" i="1"/>
  <c r="D703" i="1"/>
  <c r="C703" i="1"/>
  <c r="H702" i="1"/>
  <c r="G702" i="1"/>
  <c r="D702" i="1"/>
  <c r="C702" i="1"/>
  <c r="H701" i="1"/>
  <c r="G701" i="1"/>
  <c r="D701" i="1"/>
  <c r="C701" i="1"/>
  <c r="H700" i="1"/>
  <c r="G700" i="1"/>
  <c r="D700" i="1"/>
  <c r="C700" i="1"/>
  <c r="D699" i="1"/>
  <c r="G699" i="1" s="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D667" i="1"/>
  <c r="H667" i="1" s="1"/>
  <c r="C667" i="1"/>
  <c r="D666" i="1"/>
  <c r="H666" i="1" s="1"/>
  <c r="C666" i="1"/>
  <c r="D665" i="1"/>
  <c r="H665" i="1" s="1"/>
  <c r="C665" i="1"/>
  <c r="D664" i="1"/>
  <c r="H664" i="1" s="1"/>
  <c r="C664" i="1"/>
  <c r="D663" i="1"/>
  <c r="H663" i="1" s="1"/>
  <c r="C663" i="1"/>
  <c r="D662" i="1"/>
  <c r="H662" i="1" s="1"/>
  <c r="C662" i="1"/>
  <c r="H661" i="1"/>
  <c r="G661" i="1"/>
  <c r="D661" i="1"/>
  <c r="C661" i="1"/>
  <c r="D660" i="1"/>
  <c r="H660" i="1" s="1"/>
  <c r="C660" i="1"/>
  <c r="H659" i="1"/>
  <c r="G659" i="1"/>
  <c r="D659" i="1"/>
  <c r="C659" i="1"/>
  <c r="H658" i="1"/>
  <c r="G658" i="1"/>
  <c r="D658" i="1"/>
  <c r="C658" i="1"/>
  <c r="D657" i="1"/>
  <c r="H657" i="1" s="1"/>
  <c r="C657" i="1"/>
  <c r="D656" i="1"/>
  <c r="H656" i="1" s="1"/>
  <c r="C656" i="1"/>
  <c r="D655" i="1"/>
  <c r="H655" i="1" s="1"/>
  <c r="C655" i="1"/>
  <c r="D654" i="1"/>
  <c r="H654" i="1" s="1"/>
  <c r="C654" i="1"/>
  <c r="G653" i="1"/>
  <c r="D653" i="1"/>
  <c r="H653" i="1" s="1"/>
  <c r="C653" i="1"/>
  <c r="H652" i="1"/>
  <c r="G652" i="1"/>
  <c r="D652" i="1"/>
  <c r="C652" i="1"/>
  <c r="H651" i="1"/>
  <c r="D651" i="1"/>
  <c r="G651" i="1" s="1"/>
  <c r="C651" i="1"/>
  <c r="H650" i="1"/>
  <c r="D650" i="1"/>
  <c r="G650" i="1" s="1"/>
  <c r="C650" i="1"/>
  <c r="D649" i="1"/>
  <c r="G649" i="1" s="1"/>
  <c r="C649" i="1"/>
  <c r="G648" i="1"/>
  <c r="D648" i="1"/>
  <c r="H648" i="1" s="1"/>
  <c r="C648" i="1"/>
  <c r="D647" i="1"/>
  <c r="H647" i="1" s="1"/>
  <c r="C647" i="1"/>
  <c r="D646" i="1"/>
  <c r="G646" i="1" s="1"/>
  <c r="C646" i="1"/>
  <c r="D645" i="1"/>
  <c r="H645" i="1" s="1"/>
  <c r="C645" i="1"/>
  <c r="C642"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D584" i="1"/>
  <c r="G584" i="1" s="1"/>
  <c r="C584" i="1"/>
  <c r="D583" i="1"/>
  <c r="H583" i="1" s="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D497" i="1"/>
  <c r="H497" i="1" s="1"/>
  <c r="C497" i="1"/>
  <c r="H496" i="1"/>
  <c r="D496" i="1"/>
  <c r="G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G485" i="1"/>
  <c r="D485" i="1"/>
  <c r="H485" i="1" s="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D422" i="1"/>
  <c r="H422" i="1" s="1"/>
  <c r="C422" i="1"/>
  <c r="D421" i="1"/>
  <c r="H421" i="1" s="1"/>
  <c r="C421" i="1"/>
  <c r="D416" i="1"/>
  <c r="C416" i="1"/>
  <c r="D415" i="1"/>
  <c r="H415" i="1" s="1"/>
  <c r="C415" i="1"/>
  <c r="H414" i="1"/>
  <c r="D414" i="1"/>
  <c r="G414" i="1" s="1"/>
  <c r="C414" i="1"/>
  <c r="H411" i="1"/>
  <c r="G411" i="1"/>
  <c r="D411" i="1"/>
  <c r="C411" i="1"/>
  <c r="H410" i="1"/>
  <c r="G410" i="1"/>
  <c r="D410" i="1"/>
  <c r="C410" i="1"/>
  <c r="H409" i="1"/>
  <c r="G409" i="1"/>
  <c r="D409" i="1"/>
  <c r="C409" i="1"/>
  <c r="D408" i="1"/>
  <c r="G408" i="1" s="1"/>
  <c r="C408" i="1"/>
  <c r="D407" i="1"/>
  <c r="H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D400" i="1"/>
  <c r="H400" i="1" s="1"/>
  <c r="C400" i="1"/>
  <c r="D399" i="1"/>
  <c r="G399" i="1" s="1"/>
  <c r="C399" i="1"/>
  <c r="D398" i="1"/>
  <c r="H398" i="1" s="1"/>
  <c r="C398" i="1"/>
  <c r="H397" i="1"/>
  <c r="G397" i="1"/>
  <c r="D397" i="1"/>
  <c r="C397" i="1"/>
  <c r="D396" i="1"/>
  <c r="H396" i="1" s="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H378" i="1"/>
  <c r="G378" i="1"/>
  <c r="D378" i="1"/>
  <c r="C378" i="1"/>
  <c r="D377" i="1"/>
  <c r="H377" i="1" s="1"/>
  <c r="C377" i="1"/>
  <c r="D376" i="1"/>
  <c r="H376" i="1" s="1"/>
  <c r="C376" i="1"/>
  <c r="D375" i="1"/>
  <c r="H375" i="1" s="1"/>
  <c r="C375" i="1"/>
  <c r="H374" i="1"/>
  <c r="D374" i="1"/>
  <c r="G374" i="1" s="1"/>
  <c r="C374" i="1"/>
  <c r="D373" i="1"/>
  <c r="H373" i="1" s="1"/>
  <c r="C373" i="1"/>
  <c r="H372" i="1"/>
  <c r="G372" i="1"/>
  <c r="D372" i="1"/>
  <c r="C372" i="1"/>
  <c r="D371" i="1"/>
  <c r="H371" i="1" s="1"/>
  <c r="C371" i="1"/>
  <c r="H370" i="1"/>
  <c r="G370" i="1"/>
  <c r="D370" i="1"/>
  <c r="C370" i="1"/>
  <c r="D369" i="1"/>
  <c r="H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D318" i="1"/>
  <c r="H318" i="1" s="1"/>
  <c r="C318" i="1"/>
  <c r="G317" i="1"/>
  <c r="D317" i="1"/>
  <c r="H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G306" i="1" s="1"/>
  <c r="C306" i="1"/>
  <c r="D305" i="1"/>
  <c r="H305" i="1" s="1"/>
  <c r="C305" i="1"/>
  <c r="G304" i="1"/>
  <c r="D304" i="1"/>
  <c r="H304" i="1" s="1"/>
  <c r="C304" i="1"/>
  <c r="D302" i="1"/>
  <c r="H302" i="1" s="1"/>
  <c r="C302" i="1"/>
  <c r="D301" i="1"/>
  <c r="H301" i="1" s="1"/>
  <c r="C301" i="1"/>
  <c r="D300" i="1"/>
  <c r="H300" i="1" s="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G271" i="1"/>
  <c r="D271" i="1"/>
  <c r="H271" i="1" s="1"/>
  <c r="C271" i="1"/>
  <c r="G270" i="1"/>
  <c r="D270" i="1"/>
  <c r="H270" i="1" s="1"/>
  <c r="C270" i="1"/>
  <c r="C269" i="1"/>
  <c r="H268" i="1"/>
  <c r="G268" i="1"/>
  <c r="D268" i="1"/>
  <c r="C268" i="1"/>
  <c r="D267" i="1"/>
  <c r="H267" i="1" s="1"/>
  <c r="C267" i="1"/>
  <c r="D266" i="1"/>
  <c r="H266" i="1" s="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D243" i="1"/>
  <c r="G243" i="1" s="1"/>
  <c r="C243" i="1"/>
  <c r="D242" i="1"/>
  <c r="H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D234" i="1"/>
  <c r="H234" i="1" s="1"/>
  <c r="C234" i="1"/>
  <c r="D233" i="1"/>
  <c r="H233" i="1" s="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D216" i="1"/>
  <c r="G216" i="1" s="1"/>
  <c r="C216" i="1"/>
  <c r="D215" i="1"/>
  <c r="H215" i="1" s="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D207" i="1"/>
  <c r="H207" i="1" s="1"/>
  <c r="C207" i="1"/>
  <c r="H206" i="1"/>
  <c r="G206" i="1"/>
  <c r="D206" i="1"/>
  <c r="C206" i="1"/>
  <c r="H205" i="1"/>
  <c r="G205" i="1"/>
  <c r="D205" i="1"/>
  <c r="C205" i="1"/>
  <c r="D204" i="1"/>
  <c r="H204" i="1" s="1"/>
  <c r="C204" i="1"/>
  <c r="H203" i="1"/>
  <c r="G203" i="1"/>
  <c r="D203" i="1"/>
  <c r="C203" i="1"/>
  <c r="H202" i="1"/>
  <c r="G202" i="1"/>
  <c r="D202" i="1"/>
  <c r="C202" i="1"/>
  <c r="H201" i="1"/>
  <c r="G201" i="1"/>
  <c r="D201" i="1"/>
  <c r="C201" i="1"/>
  <c r="H200" i="1"/>
  <c r="G200" i="1"/>
  <c r="D200" i="1"/>
  <c r="C200" i="1"/>
  <c r="H199" i="1"/>
  <c r="G199" i="1"/>
  <c r="D199" i="1"/>
  <c r="C199" i="1"/>
  <c r="D197" i="1"/>
  <c r="H197" i="1" s="1"/>
  <c r="C197" i="1"/>
  <c r="D196" i="1"/>
  <c r="H196" i="1" s="1"/>
  <c r="C196" i="1"/>
  <c r="H195" i="1"/>
  <c r="G195" i="1"/>
  <c r="D195" i="1"/>
  <c r="C195" i="1"/>
  <c r="D194" i="1"/>
  <c r="H194" i="1" s="1"/>
  <c r="C194" i="1"/>
  <c r="D193" i="1"/>
  <c r="H193" i="1" s="1"/>
  <c r="C193" i="1"/>
  <c r="D192" i="1"/>
  <c r="H192" i="1" s="1"/>
  <c r="C192" i="1"/>
  <c r="G191" i="1"/>
  <c r="D191" i="1"/>
  <c r="H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D182" i="1"/>
  <c r="H182" i="1" s="1"/>
  <c r="C182" i="1"/>
  <c r="D181" i="1"/>
  <c r="H181" i="1" s="1"/>
  <c r="C181" i="1"/>
  <c r="D180" i="1"/>
  <c r="H180" i="1" s="1"/>
  <c r="C180" i="1"/>
  <c r="D179" i="1"/>
  <c r="H179" i="1" s="1"/>
  <c r="C179" i="1"/>
  <c r="D178" i="1"/>
  <c r="H178" i="1" s="1"/>
  <c r="C178" i="1"/>
  <c r="H177" i="1"/>
  <c r="D177" i="1"/>
  <c r="G177" i="1" s="1"/>
  <c r="C177" i="1"/>
  <c r="D176" i="1"/>
  <c r="H176" i="1" s="1"/>
  <c r="C176" i="1"/>
  <c r="D175" i="1"/>
  <c r="H175" i="1" s="1"/>
  <c r="C175" i="1"/>
  <c r="D174" i="1"/>
  <c r="H174" i="1" s="1"/>
  <c r="C174" i="1"/>
  <c r="D173" i="1"/>
  <c r="H173" i="1" s="1"/>
  <c r="C173" i="1"/>
  <c r="H172" i="1"/>
  <c r="G172" i="1"/>
  <c r="D172" i="1"/>
  <c r="C172" i="1"/>
  <c r="D171" i="1"/>
  <c r="H171" i="1" s="1"/>
  <c r="C171" i="1"/>
  <c r="D170" i="1"/>
  <c r="H170" i="1" s="1"/>
  <c r="C170" i="1"/>
  <c r="H169" i="1"/>
  <c r="D169" i="1"/>
  <c r="G169" i="1" s="1"/>
  <c r="C169" i="1"/>
  <c r="D168" i="1"/>
  <c r="H168" i="1" s="1"/>
  <c r="C168" i="1"/>
  <c r="G167" i="1"/>
  <c r="D167" i="1"/>
  <c r="H167" i="1" s="1"/>
  <c r="C167" i="1"/>
  <c r="D166" i="1"/>
  <c r="H166" i="1" s="1"/>
  <c r="C166" i="1"/>
  <c r="D165" i="1"/>
  <c r="H165" i="1" s="1"/>
  <c r="C165" i="1"/>
  <c r="D164" i="1"/>
  <c r="H164" i="1" s="1"/>
  <c r="C164" i="1"/>
  <c r="D163" i="1"/>
  <c r="H163" i="1" s="1"/>
  <c r="C163" i="1"/>
  <c r="D162" i="1"/>
  <c r="H162" i="1" s="1"/>
  <c r="C162" i="1"/>
  <c r="D161" i="1"/>
  <c r="H161" i="1" s="1"/>
  <c r="C161" i="1"/>
  <c r="H159" i="1"/>
  <c r="G159" i="1"/>
  <c r="D159" i="1"/>
  <c r="C159" i="1"/>
  <c r="H158" i="1"/>
  <c r="G158" i="1"/>
  <c r="D158" i="1"/>
  <c r="C158" i="1"/>
  <c r="H157" i="1"/>
  <c r="G157" i="1"/>
  <c r="D157" i="1"/>
  <c r="C157" i="1"/>
  <c r="D156" i="1"/>
  <c r="H156" i="1" s="1"/>
  <c r="C156" i="1"/>
  <c r="H155" i="1"/>
  <c r="G155" i="1"/>
  <c r="D155" i="1"/>
  <c r="C155" i="1"/>
  <c r="H154" i="1"/>
  <c r="G154" i="1"/>
  <c r="D154" i="1"/>
  <c r="C154" i="1"/>
  <c r="H153" i="1"/>
  <c r="G153" i="1"/>
  <c r="D153" i="1"/>
  <c r="C153" i="1"/>
  <c r="H152" i="1"/>
  <c r="G152" i="1"/>
  <c r="D152" i="1"/>
  <c r="C152" i="1"/>
  <c r="D151" i="1"/>
  <c r="H151" i="1" s="1"/>
  <c r="C151" i="1"/>
  <c r="D150" i="1"/>
  <c r="H150" i="1" s="1"/>
  <c r="C150"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6" i="1" s="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D127" i="1"/>
  <c r="H127" i="1" s="1"/>
  <c r="C127" i="1"/>
  <c r="D126" i="1"/>
  <c r="H126" i="1" s="1"/>
  <c r="C126" i="1"/>
  <c r="D125" i="1"/>
  <c r="H125" i="1" s="1"/>
  <c r="C125" i="1"/>
  <c r="D124" i="1"/>
  <c r="H124" i="1" s="1"/>
  <c r="C124" i="1"/>
  <c r="H123" i="1"/>
  <c r="G123" i="1"/>
  <c r="D123" i="1"/>
  <c r="C123" i="1"/>
  <c r="D122" i="1"/>
  <c r="H122" i="1" s="1"/>
  <c r="C122" i="1"/>
  <c r="C121" i="1"/>
  <c r="H120" i="1"/>
  <c r="G120" i="1"/>
  <c r="D120" i="1"/>
  <c r="C120" i="1"/>
  <c r="H119" i="1"/>
  <c r="G119" i="1"/>
  <c r="D119" i="1"/>
  <c r="C119" i="1"/>
  <c r="D118" i="1"/>
  <c r="H118" i="1" s="1"/>
  <c r="C118" i="1"/>
  <c r="G117" i="1"/>
  <c r="D117" i="1"/>
  <c r="H117" i="1" s="1"/>
  <c r="C117" i="1"/>
  <c r="H116" i="1"/>
  <c r="D116" i="1"/>
  <c r="G116" i="1" s="1"/>
  <c r="C116" i="1"/>
  <c r="H115" i="1"/>
  <c r="G115" i="1"/>
  <c r="D115" i="1"/>
  <c r="C115" i="1"/>
  <c r="H114" i="1"/>
  <c r="G114" i="1"/>
  <c r="D114" i="1"/>
  <c r="C114" i="1"/>
  <c r="D113" i="1"/>
  <c r="G113" i="1" s="1"/>
  <c r="C113" i="1"/>
  <c r="H112" i="1"/>
  <c r="G112" i="1"/>
  <c r="D112" i="1"/>
  <c r="C112" i="1"/>
  <c r="D111" i="1"/>
  <c r="H111" i="1" s="1"/>
  <c r="C111" i="1"/>
  <c r="D110" i="1"/>
  <c r="H110" i="1" s="1"/>
  <c r="C110" i="1"/>
  <c r="H109" i="1"/>
  <c r="G109" i="1"/>
  <c r="D109" i="1"/>
  <c r="C109" i="1"/>
  <c r="C108" i="1"/>
  <c r="H107" i="1"/>
  <c r="G107" i="1"/>
  <c r="D107" i="1"/>
  <c r="C107" i="1"/>
  <c r="H106" i="1"/>
  <c r="G106" i="1"/>
  <c r="D106" i="1"/>
  <c r="C106" i="1"/>
  <c r="H105" i="1"/>
  <c r="G105" i="1"/>
  <c r="D105" i="1"/>
  <c r="C105" i="1"/>
  <c r="G104" i="1"/>
  <c r="D104" i="1"/>
  <c r="H104" i="1" s="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H92" i="1"/>
  <c r="G92" i="1"/>
  <c r="D92" i="1"/>
  <c r="C92" i="1"/>
  <c r="H91" i="1"/>
  <c r="G91" i="1"/>
  <c r="D91" i="1"/>
  <c r="C91" i="1"/>
  <c r="D90" i="1"/>
  <c r="H90" i="1" s="1"/>
  <c r="C90" i="1"/>
  <c r="D89" i="1"/>
  <c r="H89" i="1" s="1"/>
  <c r="C89" i="1"/>
  <c r="H88" i="1"/>
  <c r="G88" i="1"/>
  <c r="D88" i="1"/>
  <c r="C88" i="1"/>
  <c r="D87" i="1"/>
  <c r="H87" i="1" s="1"/>
  <c r="C87" i="1"/>
  <c r="H86" i="1"/>
  <c r="G86" i="1"/>
  <c r="D86" i="1"/>
  <c r="C86" i="1"/>
  <c r="H85" i="1"/>
  <c r="G85" i="1"/>
  <c r="D85" i="1"/>
  <c r="C85" i="1"/>
  <c r="D84" i="1"/>
  <c r="H84" i="1" s="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D72" i="1"/>
  <c r="H72" i="1" s="1"/>
  <c r="C72" i="1"/>
  <c r="H71" i="1"/>
  <c r="G71" i="1"/>
  <c r="D71" i="1"/>
  <c r="C71" i="1"/>
  <c r="H70" i="1"/>
  <c r="D70" i="1"/>
  <c r="G70" i="1" s="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D61" i="1"/>
  <c r="H61" i="1" s="1"/>
  <c r="C61" i="1"/>
  <c r="D60" i="1"/>
  <c r="H60" i="1" s="1"/>
  <c r="C60" i="1"/>
  <c r="H59" i="1"/>
  <c r="G59" i="1"/>
  <c r="D59" i="1"/>
  <c r="C59" i="1"/>
  <c r="H58" i="1"/>
  <c r="G58" i="1"/>
  <c r="D58" i="1"/>
  <c r="C58" i="1"/>
  <c r="H57" i="1"/>
  <c r="G57" i="1"/>
  <c r="D57" i="1"/>
  <c r="C57" i="1"/>
  <c r="D56" i="1"/>
  <c r="H56" i="1" s="1"/>
  <c r="C56" i="1"/>
  <c r="H55" i="1"/>
  <c r="G55" i="1"/>
  <c r="D55" i="1"/>
  <c r="C55" i="1"/>
  <c r="H54" i="1"/>
  <c r="D54" i="1"/>
  <c r="G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H27" i="1" s="1"/>
  <c r="C27" i="1"/>
  <c r="H26" i="1"/>
  <c r="G26" i="1"/>
  <c r="D26" i="1"/>
  <c r="C26" i="1"/>
  <c r="D25" i="1"/>
  <c r="H25" i="1" s="1"/>
  <c r="C25" i="1"/>
  <c r="H24" i="1"/>
  <c r="G24" i="1"/>
  <c r="D24" i="1"/>
  <c r="C24" i="1"/>
  <c r="D23" i="1"/>
  <c r="H23" i="1" s="1"/>
  <c r="C23" i="1"/>
  <c r="H22" i="1"/>
  <c r="G22" i="1"/>
  <c r="D22" i="1"/>
  <c r="C22" i="1"/>
  <c r="H21" i="1"/>
  <c r="G21" i="1"/>
  <c r="D21" i="1"/>
  <c r="C21" i="1"/>
  <c r="D20" i="1"/>
  <c r="H20" i="1" s="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D9" i="1"/>
  <c r="H9" i="1" s="1"/>
  <c r="C9" i="1"/>
  <c r="D8" i="1"/>
  <c r="H8" i="1" s="1"/>
  <c r="C8" i="1"/>
  <c r="G7" i="1"/>
  <c r="D7" i="1"/>
  <c r="H7" i="1" s="1"/>
  <c r="C7" i="1"/>
  <c r="D6" i="1"/>
  <c r="H6" i="1" s="1"/>
  <c r="C6" i="1"/>
  <c r="H5" i="1"/>
  <c r="G5" i="1"/>
  <c r="D5" i="1"/>
  <c r="C5" i="1"/>
  <c r="C4" i="1"/>
  <c r="G1686" i="1" l="1"/>
  <c r="G1685" i="1"/>
  <c r="E312" i="9"/>
  <c r="B312" i="9" s="1"/>
  <c r="H1398" i="1"/>
  <c r="H1396" i="1"/>
  <c r="G1400" i="1"/>
  <c r="G1398" i="1"/>
  <c r="H1391" i="1"/>
  <c r="H1390" i="1"/>
  <c r="G1383" i="1"/>
  <c r="H1382" i="1"/>
  <c r="G1375" i="1"/>
  <c r="G1374" i="1"/>
  <c r="H1373" i="1"/>
  <c r="G1391" i="1"/>
  <c r="G1385" i="1"/>
  <c r="H1384" i="1"/>
  <c r="G1382" i="1"/>
  <c r="G1380" i="1"/>
  <c r="G1377" i="1"/>
  <c r="H1371" i="1"/>
  <c r="H1369" i="1"/>
  <c r="G1369" i="1"/>
  <c r="H1367" i="1"/>
  <c r="G1362" i="1"/>
  <c r="G1357" i="1"/>
  <c r="G1354" i="1"/>
  <c r="E323" i="9"/>
  <c r="B323" i="9" s="1"/>
  <c r="G1351" i="1"/>
  <c r="G1348" i="1"/>
  <c r="H1331" i="1"/>
  <c r="G1326" i="1"/>
  <c r="H1323" i="1"/>
  <c r="H1320" i="1"/>
  <c r="G1319" i="1"/>
  <c r="G1317" i="1"/>
  <c r="G1320" i="1"/>
  <c r="H1307" i="1"/>
  <c r="G1307" i="1"/>
  <c r="E318" i="9"/>
  <c r="B318" i="9" s="1"/>
  <c r="F291" i="5"/>
  <c r="G1299" i="1"/>
  <c r="G1298" i="1"/>
  <c r="G1286" i="1"/>
  <c r="H1284" i="1"/>
  <c r="H1283" i="1"/>
  <c r="G1287" i="1"/>
  <c r="H1281" i="1"/>
  <c r="G1280" i="1"/>
  <c r="H1274" i="1"/>
  <c r="H1272" i="1"/>
  <c r="G1271" i="1"/>
  <c r="E327" i="9"/>
  <c r="B327" i="9" s="1"/>
  <c r="G1257" i="1"/>
  <c r="H1289" i="1"/>
  <c r="H1268" i="1"/>
  <c r="G1269" i="1"/>
  <c r="H1251" i="1"/>
  <c r="H416" i="1"/>
  <c r="H1296" i="1"/>
  <c r="G1620" i="1"/>
  <c r="G1681" i="1"/>
  <c r="H1659" i="1"/>
  <c r="H1663" i="1"/>
  <c r="H1589" i="1"/>
  <c r="H1542" i="1"/>
  <c r="I1542" i="1" s="1"/>
  <c r="D1539" i="1"/>
  <c r="G1539" i="1" s="1"/>
  <c r="H1540" i="1"/>
  <c r="G1395" i="1"/>
  <c r="G1393" i="1"/>
  <c r="H1393" i="1"/>
  <c r="G1392" i="1"/>
  <c r="H1392" i="1"/>
  <c r="E340" i="9"/>
  <c r="B340" i="9" s="1"/>
  <c r="H1370" i="1"/>
  <c r="H1345" i="1"/>
  <c r="H1344" i="1"/>
  <c r="G1339" i="1"/>
  <c r="G1316" i="1"/>
  <c r="G1308" i="1"/>
  <c r="G1305" i="1"/>
  <c r="H1290" i="1"/>
  <c r="G1265" i="1"/>
  <c r="F260" i="5"/>
  <c r="G1263" i="1"/>
  <c r="E255" i="5"/>
  <c r="D1259" i="1" s="1"/>
  <c r="H1259" i="1" s="1"/>
  <c r="G1262" i="1"/>
  <c r="G1260" i="1"/>
  <c r="G1254" i="1"/>
  <c r="G1253" i="1"/>
  <c r="E333" i="9"/>
  <c r="B333" i="9" s="1"/>
  <c r="G1247" i="1"/>
  <c r="E328" i="9"/>
  <c r="B328" i="9" s="1"/>
  <c r="G1244" i="1"/>
  <c r="H1241" i="1"/>
  <c r="G1241" i="1"/>
  <c r="G1242" i="1"/>
  <c r="E219" i="5"/>
  <c r="H339" i="9" s="1"/>
  <c r="E339" i="9" s="1"/>
  <c r="B339" i="9" s="1"/>
  <c r="G1239" i="1"/>
  <c r="G1233" i="1"/>
  <c r="E330" i="9"/>
  <c r="B330" i="9" s="1"/>
  <c r="G1230" i="1"/>
  <c r="D1224" i="1"/>
  <c r="H1224" i="1" s="1"/>
  <c r="G1226" i="1"/>
  <c r="E321" i="9"/>
  <c r="B321" i="9" s="1"/>
  <c r="E320" i="9"/>
  <c r="B320" i="9" s="1"/>
  <c r="G1221" i="1"/>
  <c r="G1220" i="1"/>
  <c r="G1217" i="1"/>
  <c r="E203" i="5"/>
  <c r="G1215" i="1"/>
  <c r="G1214" i="1"/>
  <c r="G1209" i="1"/>
  <c r="G1208" i="1"/>
  <c r="C1201" i="1"/>
  <c r="H1201" i="1" s="1"/>
  <c r="G1205" i="1"/>
  <c r="H1202" i="1"/>
  <c r="H1196" i="1"/>
  <c r="H1194" i="1"/>
  <c r="H1193" i="1"/>
  <c r="D178" i="5"/>
  <c r="C1182" i="1" s="1"/>
  <c r="H1190" i="1"/>
  <c r="G1191" i="1"/>
  <c r="H1175" i="1"/>
  <c r="G1173" i="1"/>
  <c r="D1155" i="1"/>
  <c r="E135" i="5"/>
  <c r="D1140" i="1" s="1"/>
  <c r="G1148" i="1"/>
  <c r="G1146" i="1"/>
  <c r="G1143" i="1"/>
  <c r="G1142" i="1"/>
  <c r="G1136" i="1"/>
  <c r="H1134" i="1"/>
  <c r="E119" i="5"/>
  <c r="D1124" i="1" s="1"/>
  <c r="G1124" i="1" s="1"/>
  <c r="G1130" i="1"/>
  <c r="H1128" i="1"/>
  <c r="G1125" i="1"/>
  <c r="H1126" i="1"/>
  <c r="H1123" i="1"/>
  <c r="H1121" i="1"/>
  <c r="H1120" i="1"/>
  <c r="G1119" i="1"/>
  <c r="H1118" i="1"/>
  <c r="H1117" i="1"/>
  <c r="G1116" i="1"/>
  <c r="G1113" i="1"/>
  <c r="H1111" i="1"/>
  <c r="H1109" i="1"/>
  <c r="H1108" i="1"/>
  <c r="H1106" i="1"/>
  <c r="H1105" i="1"/>
  <c r="H1103" i="1"/>
  <c r="H1102" i="1"/>
  <c r="G1101" i="1"/>
  <c r="H1100" i="1"/>
  <c r="H1099" i="1"/>
  <c r="H1096" i="1"/>
  <c r="H1094" i="1"/>
  <c r="H1091" i="1"/>
  <c r="G1086" i="1"/>
  <c r="H1081" i="1"/>
  <c r="G1083" i="1"/>
  <c r="E70" i="5"/>
  <c r="D1075" i="1" s="1"/>
  <c r="G1082" i="1"/>
  <c r="H1083" i="1"/>
  <c r="D70" i="5"/>
  <c r="C1075" i="1" s="1"/>
  <c r="H1082" i="1"/>
  <c r="H1073" i="1"/>
  <c r="H1068" i="1"/>
  <c r="G1073" i="1"/>
  <c r="G1070" i="1"/>
  <c r="G1068" i="1"/>
  <c r="H1069" i="1"/>
  <c r="G1067" i="1"/>
  <c r="G1077" i="1"/>
  <c r="G1064" i="1"/>
  <c r="G1056" i="1"/>
  <c r="G1055" i="1"/>
  <c r="G1049" i="1"/>
  <c r="G1046" i="1"/>
  <c r="G1047" i="1"/>
  <c r="H1045" i="1"/>
  <c r="G1044" i="1"/>
  <c r="G1040" i="1"/>
  <c r="G1041" i="1"/>
  <c r="F35" i="5"/>
  <c r="H1039" i="1"/>
  <c r="G1037" i="1"/>
  <c r="H1033" i="1"/>
  <c r="G1029" i="1"/>
  <c r="G1028" i="1"/>
  <c r="G1023" i="1"/>
  <c r="H1015" i="1"/>
  <c r="H699" i="1"/>
  <c r="G654" i="1"/>
  <c r="B296" i="9"/>
  <c r="E25" i="9"/>
  <c r="B25" i="9" s="1"/>
  <c r="G647" i="1"/>
  <c r="G416" i="1"/>
  <c r="G415" i="1"/>
  <c r="G421" i="1"/>
  <c r="G302" i="1"/>
  <c r="G301" i="1"/>
  <c r="G423" i="1"/>
  <c r="H423" i="1"/>
  <c r="F428" i="4"/>
  <c r="G300" i="1"/>
  <c r="E647" i="4"/>
  <c r="D641" i="1" s="1"/>
  <c r="G422" i="1"/>
  <c r="G642" i="1"/>
  <c r="G298" i="1"/>
  <c r="E294" i="9"/>
  <c r="B294" i="9" s="1"/>
  <c r="E307" i="9"/>
  <c r="B307" i="9" s="1"/>
  <c r="E324" i="9"/>
  <c r="B324" i="9" s="1"/>
  <c r="E311" i="9"/>
  <c r="B311" i="9" s="1"/>
  <c r="E37" i="9"/>
  <c r="B37" i="9" s="1"/>
  <c r="E326" i="9"/>
  <c r="B326" i="9" s="1"/>
  <c r="G1669" i="1"/>
  <c r="G1670" i="1"/>
  <c r="D51" i="8"/>
  <c r="G1618" i="1"/>
  <c r="G1614" i="1"/>
  <c r="D25" i="8"/>
  <c r="C1602" i="1" s="1"/>
  <c r="H1602" i="1" s="1"/>
  <c r="G1613" i="1"/>
  <c r="G1612" i="1"/>
  <c r="H1611" i="1"/>
  <c r="G1609" i="1"/>
  <c r="G1606" i="1"/>
  <c r="G1604" i="1"/>
  <c r="G1605" i="1"/>
  <c r="G1601" i="1"/>
  <c r="H1595" i="1"/>
  <c r="G1593" i="1"/>
  <c r="G1590" i="1"/>
  <c r="G1588" i="1"/>
  <c r="G1586" i="1"/>
  <c r="G1582" i="1"/>
  <c r="H1534" i="1"/>
  <c r="G1529" i="1"/>
  <c r="G1528" i="1"/>
  <c r="H1527" i="1"/>
  <c r="G1526" i="1"/>
  <c r="G1524" i="1"/>
  <c r="G1523" i="1"/>
  <c r="H1522" i="1"/>
  <c r="G1521" i="1"/>
  <c r="H1520" i="1"/>
  <c r="G1518" i="1"/>
  <c r="H1517" i="1"/>
  <c r="H1516" i="1"/>
  <c r="F118" i="6"/>
  <c r="G1515" i="1"/>
  <c r="E114" i="6"/>
  <c r="I30" i="3" s="1"/>
  <c r="H1514" i="1"/>
  <c r="H1513" i="1"/>
  <c r="G1512" i="1"/>
  <c r="H1511" i="1"/>
  <c r="G1509" i="1"/>
  <c r="H1508" i="1"/>
  <c r="H1507" i="1"/>
  <c r="H1506" i="1"/>
  <c r="F107" i="6"/>
  <c r="H1505" i="1"/>
  <c r="G1503" i="1"/>
  <c r="H1504" i="1"/>
  <c r="G1500" i="1"/>
  <c r="H1499" i="1"/>
  <c r="H1498" i="1"/>
  <c r="G1497" i="1"/>
  <c r="H1496" i="1"/>
  <c r="H1495" i="1"/>
  <c r="G1494" i="1"/>
  <c r="H1493" i="1"/>
  <c r="H1492" i="1"/>
  <c r="G1491" i="1"/>
  <c r="H1490" i="1"/>
  <c r="H1489" i="1"/>
  <c r="G1488" i="1"/>
  <c r="E89" i="6"/>
  <c r="D1485" i="1" s="1"/>
  <c r="H1486" i="1"/>
  <c r="H1487" i="1"/>
  <c r="H1484" i="1"/>
  <c r="H1481" i="1"/>
  <c r="H1478" i="1"/>
  <c r="G1479" i="1"/>
  <c r="H1477" i="1"/>
  <c r="G1476" i="1"/>
  <c r="H1475" i="1"/>
  <c r="H1474" i="1"/>
  <c r="G1473" i="1"/>
  <c r="H1471" i="1"/>
  <c r="H1472" i="1"/>
  <c r="G1470" i="1"/>
  <c r="H1468" i="1"/>
  <c r="G1467" i="1"/>
  <c r="H1466" i="1"/>
  <c r="H1465" i="1"/>
  <c r="G1464" i="1"/>
  <c r="H1463" i="1"/>
  <c r="H1460" i="1"/>
  <c r="H1459" i="1"/>
  <c r="G1458" i="1"/>
  <c r="H1457" i="1"/>
  <c r="G1456" i="1"/>
  <c r="G1455" i="1"/>
  <c r="H1454" i="1"/>
  <c r="G1453" i="1"/>
  <c r="G1452" i="1"/>
  <c r="G1450" i="1"/>
  <c r="H1451" i="1"/>
  <c r="G1449" i="1"/>
  <c r="H1448" i="1"/>
  <c r="G1447" i="1"/>
  <c r="G1446" i="1"/>
  <c r="H1445" i="1"/>
  <c r="H1444" i="1"/>
  <c r="H1443" i="1"/>
  <c r="G1440" i="1"/>
  <c r="H1439" i="1"/>
  <c r="G1438" i="1"/>
  <c r="G1437" i="1"/>
  <c r="G1435" i="1"/>
  <c r="H1436" i="1"/>
  <c r="G1434" i="1"/>
  <c r="G1432" i="1"/>
  <c r="H1433" i="1"/>
  <c r="H1430" i="1"/>
  <c r="H1429" i="1"/>
  <c r="G1428" i="1"/>
  <c r="H1427" i="1"/>
  <c r="G1426" i="1"/>
  <c r="G1425" i="1"/>
  <c r="H1424" i="1"/>
  <c r="G1423" i="1"/>
  <c r="H1421" i="1"/>
  <c r="G1420" i="1"/>
  <c r="G1419" i="1"/>
  <c r="H1418" i="1"/>
  <c r="G1417" i="1"/>
  <c r="G1416" i="1"/>
  <c r="H1414" i="1"/>
  <c r="G1413" i="1"/>
  <c r="H1412" i="1"/>
  <c r="H1409" i="1"/>
  <c r="G1410" i="1"/>
  <c r="G1408" i="1"/>
  <c r="H1407" i="1"/>
  <c r="H1406" i="1"/>
  <c r="E5" i="6"/>
  <c r="D1401" i="1" s="1"/>
  <c r="G1405" i="1"/>
  <c r="G1402" i="1"/>
  <c r="H1403" i="1"/>
  <c r="F6" i="6"/>
  <c r="G1302" i="1"/>
  <c r="E335" i="9"/>
  <c r="B335" i="9" s="1"/>
  <c r="G1301" i="1"/>
  <c r="H1295" i="1"/>
  <c r="G1295" i="1"/>
  <c r="G1296" i="1"/>
  <c r="G1290" i="1"/>
  <c r="G1281" i="1"/>
  <c r="G1289" i="1"/>
  <c r="G1275" i="1"/>
  <c r="G1268" i="1"/>
  <c r="G1256" i="1"/>
  <c r="G1251" i="1"/>
  <c r="G1229" i="1"/>
  <c r="G1206" i="1"/>
  <c r="D1201" i="1"/>
  <c r="G1203" i="1"/>
  <c r="G1202" i="1"/>
  <c r="E337" i="9"/>
  <c r="B337" i="9" s="1"/>
  <c r="G1200" i="1"/>
  <c r="E319" i="9"/>
  <c r="B319" i="9" s="1"/>
  <c r="G1199" i="1"/>
  <c r="G1196" i="1"/>
  <c r="E178" i="5"/>
  <c r="D1182" i="1" s="1"/>
  <c r="G1194" i="1"/>
  <c r="G1193" i="1"/>
  <c r="G1190" i="1"/>
  <c r="G1188" i="1"/>
  <c r="G1187" i="1"/>
  <c r="F181" i="5"/>
  <c r="G1185" i="1"/>
  <c r="G1184" i="1"/>
  <c r="G1178" i="1"/>
  <c r="G1176" i="1"/>
  <c r="G1172" i="1"/>
  <c r="H1170" i="1"/>
  <c r="F165" i="5"/>
  <c r="G1169" i="1"/>
  <c r="G1164" i="1"/>
  <c r="G1154" i="1"/>
  <c r="D1141" i="1"/>
  <c r="H1141" i="1" s="1"/>
  <c r="H1112" i="1"/>
  <c r="H1115" i="1"/>
  <c r="G1092" i="1"/>
  <c r="H1090" i="1"/>
  <c r="G1089" i="1"/>
  <c r="H1088" i="1"/>
  <c r="H1087" i="1"/>
  <c r="H1085" i="1"/>
  <c r="G1080" i="1"/>
  <c r="F71" i="5"/>
  <c r="G1076" i="1"/>
  <c r="F341" i="9"/>
  <c r="B341" i="9" s="1"/>
  <c r="H1078" i="1"/>
  <c r="H1066" i="1"/>
  <c r="H1063" i="1"/>
  <c r="G1061" i="1"/>
  <c r="G1062" i="1"/>
  <c r="F56" i="5"/>
  <c r="H1060" i="1"/>
  <c r="H1057" i="1"/>
  <c r="G1059" i="1"/>
  <c r="H1054" i="1"/>
  <c r="G1053" i="1"/>
  <c r="G1050" i="1"/>
  <c r="G1052" i="1"/>
  <c r="G1035" i="1"/>
  <c r="G1034" i="1"/>
  <c r="G1031" i="1"/>
  <c r="H1027" i="1"/>
  <c r="G1026" i="1"/>
  <c r="F19" i="5"/>
  <c r="H1024" i="1"/>
  <c r="G1025" i="1"/>
  <c r="G1022" i="1"/>
  <c r="H1021" i="1"/>
  <c r="G1020" i="1"/>
  <c r="H1018" i="1"/>
  <c r="G1019" i="1"/>
  <c r="G1013" i="1"/>
  <c r="F8" i="5"/>
  <c r="G1014" i="1"/>
  <c r="G906" i="1"/>
  <c r="G848" i="1"/>
  <c r="G847" i="1"/>
  <c r="G844" i="1"/>
  <c r="G843" i="1"/>
  <c r="G841" i="1"/>
  <c r="G839" i="1"/>
  <c r="G775" i="1"/>
  <c r="G774" i="1"/>
  <c r="G773" i="1"/>
  <c r="G735" i="1"/>
  <c r="E54" i="9"/>
  <c r="B54" i="9" s="1"/>
  <c r="G734" i="1"/>
  <c r="G731" i="1"/>
  <c r="G730" i="1"/>
  <c r="G728" i="1"/>
  <c r="G727" i="1"/>
  <c r="G725" i="1"/>
  <c r="G705" i="1"/>
  <c r="G667" i="1"/>
  <c r="G666" i="1"/>
  <c r="G665" i="1"/>
  <c r="G664" i="1"/>
  <c r="G663" i="1"/>
  <c r="G662" i="1"/>
  <c r="G660" i="1"/>
  <c r="G657" i="1"/>
  <c r="G656" i="1"/>
  <c r="G655" i="1"/>
  <c r="H646" i="1"/>
  <c r="H649" i="1"/>
  <c r="G645" i="1"/>
  <c r="G583" i="1"/>
  <c r="G497" i="1"/>
  <c r="E115" i="9"/>
  <c r="B115" i="9" s="1"/>
  <c r="H408" i="1"/>
  <c r="G407" i="1"/>
  <c r="G400" i="1"/>
  <c r="H399" i="1"/>
  <c r="G398" i="1"/>
  <c r="G396" i="1"/>
  <c r="G381" i="1"/>
  <c r="G377" i="1"/>
  <c r="G376" i="1"/>
  <c r="F379" i="4"/>
  <c r="G375" i="1"/>
  <c r="G373" i="1"/>
  <c r="G371" i="1"/>
  <c r="G369" i="1"/>
  <c r="E373" i="4"/>
  <c r="D368" i="1" s="1"/>
  <c r="G318" i="1"/>
  <c r="H306" i="1"/>
  <c r="F310" i="4"/>
  <c r="G305" i="1"/>
  <c r="F309" i="4"/>
  <c r="E273" i="4"/>
  <c r="D269" i="1" s="1"/>
  <c r="B247" i="9"/>
  <c r="G267" i="1"/>
  <c r="G265" i="1"/>
  <c r="E82" i="9"/>
  <c r="B82" i="9" s="1"/>
  <c r="G266" i="1"/>
  <c r="F246" i="4"/>
  <c r="G242" i="1"/>
  <c r="G234" i="1"/>
  <c r="G233" i="1"/>
  <c r="E230" i="4"/>
  <c r="D226" i="1" s="1"/>
  <c r="B246" i="9"/>
  <c r="E202" i="4"/>
  <c r="D198" i="1" s="1"/>
  <c r="G215" i="1"/>
  <c r="G213" i="1"/>
  <c r="F216" i="4"/>
  <c r="G212" i="1"/>
  <c r="G204" i="1"/>
  <c r="G207" i="1"/>
  <c r="G197" i="1"/>
  <c r="G196" i="1"/>
  <c r="B243" i="9"/>
  <c r="G194" i="1"/>
  <c r="G193" i="1"/>
  <c r="H190" i="1"/>
  <c r="G190" i="1"/>
  <c r="F242" i="9"/>
  <c r="B242" i="9" s="1"/>
  <c r="E55" i="9"/>
  <c r="B55" i="9" s="1"/>
  <c r="G192" i="1"/>
  <c r="F194" i="4"/>
  <c r="B240" i="9"/>
  <c r="G182" i="1"/>
  <c r="F239" i="9"/>
  <c r="B239" i="9" s="1"/>
  <c r="E52" i="9"/>
  <c r="B52" i="9" s="1"/>
  <c r="G181" i="1"/>
  <c r="G180" i="1"/>
  <c r="F238" i="9"/>
  <c r="B238" i="9" s="1"/>
  <c r="G179" i="1"/>
  <c r="G178" i="1"/>
  <c r="G176" i="1"/>
  <c r="G174" i="1"/>
  <c r="G175" i="1"/>
  <c r="G173" i="1"/>
  <c r="G171" i="1"/>
  <c r="G170" i="1"/>
  <c r="G168" i="1"/>
  <c r="E164" i="4"/>
  <c r="D160" i="1" s="1"/>
  <c r="G166" i="1"/>
  <c r="F170" i="4"/>
  <c r="G165" i="1"/>
  <c r="G164" i="1"/>
  <c r="G163" i="1"/>
  <c r="G161" i="1"/>
  <c r="G162" i="1"/>
  <c r="F165" i="4"/>
  <c r="G156" i="1"/>
  <c r="F237" i="9"/>
  <c r="B237" i="9" s="1"/>
  <c r="G150" i="1"/>
  <c r="G151" i="1"/>
  <c r="G147" i="1"/>
  <c r="G136" i="1"/>
  <c r="G127" i="1"/>
  <c r="G125" i="1"/>
  <c r="G126" i="1"/>
  <c r="F129" i="4"/>
  <c r="G122" i="1"/>
  <c r="G124" i="1"/>
  <c r="E125" i="4"/>
  <c r="D121" i="1" s="1"/>
  <c r="G118" i="1"/>
  <c r="F120" i="4"/>
  <c r="H113" i="1"/>
  <c r="D108" i="1"/>
  <c r="H108" i="1" s="1"/>
  <c r="E46" i="9"/>
  <c r="B46" i="9" s="1"/>
  <c r="G111" i="1"/>
  <c r="G108" i="1"/>
  <c r="E106" i="4"/>
  <c r="D102" i="1" s="1"/>
  <c r="H102" i="1" s="1"/>
  <c r="G110" i="1"/>
  <c r="F106" i="4"/>
  <c r="B235" i="9"/>
  <c r="G102" i="1"/>
  <c r="F107" i="4"/>
  <c r="G103" i="1"/>
  <c r="G93" i="1"/>
  <c r="E82" i="4"/>
  <c r="D78" i="1" s="1"/>
  <c r="G90" i="1"/>
  <c r="G87" i="1"/>
  <c r="F233" i="9"/>
  <c r="B233" i="9" s="1"/>
  <c r="E42" i="9"/>
  <c r="B42" i="9" s="1"/>
  <c r="G89" i="1"/>
  <c r="G84" i="1"/>
  <c r="F83" i="4"/>
  <c r="G79" i="1"/>
  <c r="G81" i="1"/>
  <c r="G72" i="1"/>
  <c r="G61" i="1"/>
  <c r="G60" i="1"/>
  <c r="E31" i="9"/>
  <c r="B31" i="9" s="1"/>
  <c r="G56" i="1"/>
  <c r="E49" i="4"/>
  <c r="D45" i="1" s="1"/>
  <c r="G27" i="1"/>
  <c r="G25" i="1"/>
  <c r="E28" i="9"/>
  <c r="B28" i="9" s="1"/>
  <c r="F230" i="9"/>
  <c r="B230" i="9" s="1"/>
  <c r="G23" i="1"/>
  <c r="F23" i="4"/>
  <c r="G19" i="1"/>
  <c r="G20" i="1"/>
  <c r="G11" i="1"/>
  <c r="G9" i="1"/>
  <c r="G8" i="1"/>
  <c r="G6" i="1"/>
  <c r="H4" i="1"/>
  <c r="G4" i="1"/>
  <c r="E7" i="4"/>
  <c r="F236" i="9"/>
  <c r="B236" i="9" s="1"/>
  <c r="E36" i="9"/>
  <c r="E322" i="9"/>
  <c r="B322" i="9" s="1"/>
  <c r="E329" i="9"/>
  <c r="B329" i="9" s="1"/>
  <c r="H958" i="1"/>
  <c r="G958" i="1"/>
  <c r="H967" i="1"/>
  <c r="G967" i="1"/>
  <c r="H976" i="1"/>
  <c r="G976" i="1"/>
  <c r="H985" i="1"/>
  <c r="G985" i="1"/>
  <c r="H994" i="1"/>
  <c r="G994" i="1"/>
  <c r="G934" i="1"/>
  <c r="G946" i="1"/>
  <c r="H886" i="1"/>
  <c r="H955" i="1"/>
  <c r="G955" i="1"/>
  <c r="H964" i="1"/>
  <c r="G964" i="1"/>
  <c r="H973" i="1"/>
  <c r="G973" i="1"/>
  <c r="H982" i="1"/>
  <c r="G982" i="1"/>
  <c r="H991" i="1"/>
  <c r="G991" i="1"/>
  <c r="G887" i="1"/>
  <c r="H891" i="1"/>
  <c r="H895" i="1"/>
  <c r="H899" i="1"/>
  <c r="H907" i="1"/>
  <c r="H911" i="1"/>
  <c r="H919" i="1"/>
  <c r="H923" i="1"/>
  <c r="H931" i="1"/>
  <c r="H935" i="1"/>
  <c r="H943" i="1"/>
  <c r="H961" i="1"/>
  <c r="G961" i="1"/>
  <c r="H970" i="1"/>
  <c r="G970" i="1"/>
  <c r="H979" i="1"/>
  <c r="G979" i="1"/>
  <c r="H988" i="1"/>
  <c r="G988" i="1"/>
  <c r="H888" i="1"/>
  <c r="H892" i="1"/>
  <c r="H896" i="1"/>
  <c r="H904" i="1"/>
  <c r="H908" i="1"/>
  <c r="H916" i="1"/>
  <c r="H920" i="1"/>
  <c r="H928" i="1"/>
  <c r="H932" i="1"/>
  <c r="H940" i="1"/>
  <c r="H952" i="1"/>
  <c r="G889" i="1"/>
  <c r="G893" i="1"/>
  <c r="G901" i="1"/>
  <c r="G905" i="1"/>
  <c r="G913" i="1"/>
  <c r="G917" i="1"/>
  <c r="G925" i="1"/>
  <c r="G937" i="1"/>
  <c r="G949" i="1"/>
  <c r="H1129" i="1"/>
  <c r="G1129" i="1"/>
  <c r="H1147" i="1"/>
  <c r="G1147" i="1"/>
  <c r="H1195" i="1"/>
  <c r="G1195" i="1"/>
  <c r="H1213" i="1"/>
  <c r="G1213" i="1"/>
  <c r="H1231" i="1"/>
  <c r="G1231" i="1"/>
  <c r="H1249" i="1"/>
  <c r="G1249" i="1"/>
  <c r="H1330" i="1"/>
  <c r="G1330" i="1"/>
  <c r="H1162" i="1"/>
  <c r="G1162" i="1"/>
  <c r="H1264" i="1"/>
  <c r="G1264" i="1"/>
  <c r="H1279" i="1"/>
  <c r="G1279" i="1"/>
  <c r="H1297" i="1"/>
  <c r="G1297" i="1"/>
  <c r="H1315" i="1"/>
  <c r="G1315" i="1"/>
  <c r="H1378" i="1"/>
  <c r="G1378" i="1"/>
  <c r="H1519" i="1"/>
  <c r="G1519" i="1"/>
  <c r="G1133" i="1"/>
  <c r="H1144" i="1"/>
  <c r="G1144" i="1"/>
  <c r="G1151" i="1"/>
  <c r="H1192" i="1"/>
  <c r="G1192" i="1"/>
  <c r="H1210" i="1"/>
  <c r="G1210" i="1"/>
  <c r="H1228" i="1"/>
  <c r="G1228" i="1"/>
  <c r="H1246" i="1"/>
  <c r="G1246" i="1"/>
  <c r="H1399" i="1"/>
  <c r="G1399" i="1"/>
  <c r="H1570" i="1"/>
  <c r="G1570" i="1"/>
  <c r="J1570"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078" i="1"/>
  <c r="G1081" i="1"/>
  <c r="G1084" i="1"/>
  <c r="G1087" i="1"/>
  <c r="G1090" i="1"/>
  <c r="G1096" i="1"/>
  <c r="G1099" i="1"/>
  <c r="G1102" i="1"/>
  <c r="G1105" i="1"/>
  <c r="G1108" i="1"/>
  <c r="G1111" i="1"/>
  <c r="G1114" i="1"/>
  <c r="G1117" i="1"/>
  <c r="G1120" i="1"/>
  <c r="G1123" i="1"/>
  <c r="G1126" i="1"/>
  <c r="H1159" i="1"/>
  <c r="G1159" i="1"/>
  <c r="H1177" i="1"/>
  <c r="G1177" i="1"/>
  <c r="H1261" i="1"/>
  <c r="G1261" i="1"/>
  <c r="H1294" i="1"/>
  <c r="G1294" i="1"/>
  <c r="H1312" i="1"/>
  <c r="G1312" i="1"/>
  <c r="H1366" i="1"/>
  <c r="H1189" i="1"/>
  <c r="G1189" i="1"/>
  <c r="H1225" i="1"/>
  <c r="G1225" i="1"/>
  <c r="H1243" i="1"/>
  <c r="G1243" i="1"/>
  <c r="H1340" i="1"/>
  <c r="G1340" i="1"/>
  <c r="H1353" i="1"/>
  <c r="G1353" i="1"/>
  <c r="H1411" i="1"/>
  <c r="G1411" i="1"/>
  <c r="H1156" i="1"/>
  <c r="G1156" i="1"/>
  <c r="H1174" i="1"/>
  <c r="G1174" i="1"/>
  <c r="H1258" i="1"/>
  <c r="G1258" i="1"/>
  <c r="H1276" i="1"/>
  <c r="G1276" i="1"/>
  <c r="H1291" i="1"/>
  <c r="G1291" i="1"/>
  <c r="H1309" i="1"/>
  <c r="G1309" i="1"/>
  <c r="H1327" i="1"/>
  <c r="G1327" i="1"/>
  <c r="H1462" i="1"/>
  <c r="G1462" i="1"/>
  <c r="H1533" i="1"/>
  <c r="G1533" i="1"/>
  <c r="G1127" i="1"/>
  <c r="G1134" i="1"/>
  <c r="H1138" i="1"/>
  <c r="G1138" i="1"/>
  <c r="G1145" i="1"/>
  <c r="H1186" i="1"/>
  <c r="G1186" i="1"/>
  <c r="H1204" i="1"/>
  <c r="G1204" i="1"/>
  <c r="H1222" i="1"/>
  <c r="G1222" i="1"/>
  <c r="H1240" i="1"/>
  <c r="G1240" i="1"/>
  <c r="H1332" i="1"/>
  <c r="G1332" i="1"/>
  <c r="H1501" i="1"/>
  <c r="G1501" i="1"/>
  <c r="H1153" i="1"/>
  <c r="G1153" i="1"/>
  <c r="H1171" i="1"/>
  <c r="G1171" i="1"/>
  <c r="H1273" i="1"/>
  <c r="G1273" i="1"/>
  <c r="H1288" i="1"/>
  <c r="G1288" i="1"/>
  <c r="H1306" i="1"/>
  <c r="G1306" i="1"/>
  <c r="H1324" i="1"/>
  <c r="G1324" i="1"/>
  <c r="H1376" i="1"/>
  <c r="G1376" i="1"/>
  <c r="H1441" i="1"/>
  <c r="G1441" i="1"/>
  <c r="H1135" i="1"/>
  <c r="G1135" i="1"/>
  <c r="H1183" i="1"/>
  <c r="G1183" i="1"/>
  <c r="H1219" i="1"/>
  <c r="G1219" i="1"/>
  <c r="H1237" i="1"/>
  <c r="G1237" i="1"/>
  <c r="H1363" i="1"/>
  <c r="G1363" i="1"/>
  <c r="H1389" i="1"/>
  <c r="G1389" i="1"/>
  <c r="H1168" i="1"/>
  <c r="G1168" i="1"/>
  <c r="H1270" i="1"/>
  <c r="G1270" i="1"/>
  <c r="H1285" i="1"/>
  <c r="G1285" i="1"/>
  <c r="H1303" i="1"/>
  <c r="G1303" i="1"/>
  <c r="H1321" i="1"/>
  <c r="G1321" i="1"/>
  <c r="G1333" i="1"/>
  <c r="H1355" i="1"/>
  <c r="G1355" i="1"/>
  <c r="H1368" i="1"/>
  <c r="G1368" i="1"/>
  <c r="G1128" i="1"/>
  <c r="H1132" i="1"/>
  <c r="G1132" i="1"/>
  <c r="G1139" i="1"/>
  <c r="H1150" i="1"/>
  <c r="G1150" i="1"/>
  <c r="H1198" i="1"/>
  <c r="G1198" i="1"/>
  <c r="H1216" i="1"/>
  <c r="G1216" i="1"/>
  <c r="H1234" i="1"/>
  <c r="G1234" i="1"/>
  <c r="H1252" i="1"/>
  <c r="G1252" i="1"/>
  <c r="H1342" i="1"/>
  <c r="G1342" i="1"/>
  <c r="H1483" i="1"/>
  <c r="G1483" i="1"/>
  <c r="H1165" i="1"/>
  <c r="G1165" i="1"/>
  <c r="H1267" i="1"/>
  <c r="G1267" i="1"/>
  <c r="H1282" i="1"/>
  <c r="G1282" i="1"/>
  <c r="H1300" i="1"/>
  <c r="G1300" i="1"/>
  <c r="H1318" i="1"/>
  <c r="G1318" i="1"/>
  <c r="H1358" i="1"/>
  <c r="H1551" i="1"/>
  <c r="G1551" i="1"/>
  <c r="J1551" i="1"/>
  <c r="J1559" i="1"/>
  <c r="H1559" i="1"/>
  <c r="G1667" i="1"/>
  <c r="H1667" i="1"/>
  <c r="G1345" i="1"/>
  <c r="G1358" i="1"/>
  <c r="G1381" i="1"/>
  <c r="G1474" i="1"/>
  <c r="G1492" i="1"/>
  <c r="G1543" i="1"/>
  <c r="I1543" i="1" s="1"/>
  <c r="J1543" i="1"/>
  <c r="H1543" i="1"/>
  <c r="G1329" i="1"/>
  <c r="H1349" i="1"/>
  <c r="G1365" i="1"/>
  <c r="H1650" i="1"/>
  <c r="G1650" i="1"/>
  <c r="G338" i="9"/>
  <c r="F203" i="5"/>
  <c r="D5" i="7"/>
  <c r="H34" i="3"/>
  <c r="C1555" i="1"/>
  <c r="H1346" i="1"/>
  <c r="G1352" i="1"/>
  <c r="G1471" i="1"/>
  <c r="G1489" i="1"/>
  <c r="G1507" i="1"/>
  <c r="G1567" i="1"/>
  <c r="I1567" i="1" s="1"/>
  <c r="J1567" i="1"/>
  <c r="G1607" i="1"/>
  <c r="H1607" i="1"/>
  <c r="G1651" i="1"/>
  <c r="H1651" i="1"/>
  <c r="H1343" i="1"/>
  <c r="G1548" i="1"/>
  <c r="I1548" i="1" s="1"/>
  <c r="J1548" i="1"/>
  <c r="H1548" i="1"/>
  <c r="H1608" i="1"/>
  <c r="G1608" i="1"/>
  <c r="D536" i="4"/>
  <c r="F557" i="4"/>
  <c r="G1343" i="1"/>
  <c r="G1366" i="1"/>
  <c r="G1379" i="1"/>
  <c r="G1465" i="1"/>
  <c r="G1554" i="1"/>
  <c r="I1554" i="1" s="1"/>
  <c r="J1554" i="1"/>
  <c r="H1554" i="1"/>
  <c r="H1564" i="1"/>
  <c r="G1564" i="1"/>
  <c r="J1564" i="1"/>
  <c r="H1634" i="1"/>
  <c r="G1634" i="1"/>
  <c r="H1682" i="1"/>
  <c r="G1682" i="1"/>
  <c r="H1334" i="1"/>
  <c r="G1350" i="1"/>
  <c r="G1386" i="1"/>
  <c r="G1635" i="1"/>
  <c r="H1635" i="1"/>
  <c r="G1683" i="1"/>
  <c r="H1683" i="1"/>
  <c r="D361" i="4"/>
  <c r="F366" i="4"/>
  <c r="G1337" i="1"/>
  <c r="G1360" i="1"/>
  <c r="G1373" i="1"/>
  <c r="G1396" i="1"/>
  <c r="G1429" i="1"/>
  <c r="G1459" i="1"/>
  <c r="G1545" i="1"/>
  <c r="J1545" i="1"/>
  <c r="G1591" i="1"/>
  <c r="H1591" i="1"/>
  <c r="H1328" i="1"/>
  <c r="G1334" i="1"/>
  <c r="H1364" i="1"/>
  <c r="G1370" i="1"/>
  <c r="G1480" i="1"/>
  <c r="G1498" i="1"/>
  <c r="G1516" i="1"/>
  <c r="H1592" i="1"/>
  <c r="G1592" i="1"/>
  <c r="H1361" i="1"/>
  <c r="G1532" i="1"/>
  <c r="H1532" i="1"/>
  <c r="H1545" i="1"/>
  <c r="G1559" i="1"/>
  <c r="I1559" i="1" s="1"/>
  <c r="H1666" i="1"/>
  <c r="G1666" i="1"/>
  <c r="G1550" i="1"/>
  <c r="I1550" i="1" s="1"/>
  <c r="H1553" i="1"/>
  <c r="G1553" i="1"/>
  <c r="G1561" i="1"/>
  <c r="I1561" i="1" s="1"/>
  <c r="D49" i="4"/>
  <c r="C1585" i="1"/>
  <c r="D6" i="8"/>
  <c r="J1547" i="1"/>
  <c r="J1550" i="1"/>
  <c r="J1553" i="1"/>
  <c r="G1578" i="1"/>
  <c r="I1578" i="1" s="1"/>
  <c r="H1581" i="1"/>
  <c r="G1581" i="1"/>
  <c r="D202" i="4"/>
  <c r="F203" i="4"/>
  <c r="F154" i="4"/>
  <c r="D153" i="4"/>
  <c r="E522" i="4"/>
  <c r="D516" i="1" s="1"/>
  <c r="F29" i="5"/>
  <c r="F44" i="4"/>
  <c r="D43" i="4"/>
  <c r="D134" i="4"/>
  <c r="F135" i="4"/>
  <c r="F431" i="4"/>
  <c r="H314" i="9"/>
  <c r="E88" i="5"/>
  <c r="D1093" i="1" s="1"/>
  <c r="H1530" i="1"/>
  <c r="G1565" i="1"/>
  <c r="I1565" i="1" s="1"/>
  <c r="H1568" i="1"/>
  <c r="G1568" i="1"/>
  <c r="I1568" i="1" s="1"/>
  <c r="G1571" i="1"/>
  <c r="G1576" i="1"/>
  <c r="I1576" i="1" s="1"/>
  <c r="J1578" i="1"/>
  <c r="J1581" i="1"/>
  <c r="H1587" i="1"/>
  <c r="H1603" i="1"/>
  <c r="H1619" i="1"/>
  <c r="G1630" i="1"/>
  <c r="G1646" i="1"/>
  <c r="G1662" i="1"/>
  <c r="G1678" i="1"/>
  <c r="D7" i="4"/>
  <c r="F98" i="4"/>
  <c r="D82" i="4"/>
  <c r="E12" i="5"/>
  <c r="D1017" i="1" s="1"/>
  <c r="H1017" i="1" s="1"/>
  <c r="H1526" i="1"/>
  <c r="G1574" i="1"/>
  <c r="I1574" i="1" s="1"/>
  <c r="H1579" i="1"/>
  <c r="G1579" i="1"/>
  <c r="E584" i="4"/>
  <c r="D578" i="1" s="1"/>
  <c r="H1549" i="1"/>
  <c r="G1549" i="1"/>
  <c r="I1549" i="1" s="1"/>
  <c r="F8" i="4"/>
  <c r="D7" i="5"/>
  <c r="G1534" i="1"/>
  <c r="G1546" i="1"/>
  <c r="I1546" i="1" s="1"/>
  <c r="J1565" i="1"/>
  <c r="J1568" i="1"/>
  <c r="H1574" i="1"/>
  <c r="H1599" i="1"/>
  <c r="H1615" i="1"/>
  <c r="G1626" i="1"/>
  <c r="G1642" i="1"/>
  <c r="G1658" i="1"/>
  <c r="G1674" i="1"/>
  <c r="G1527" i="1"/>
  <c r="J1541" i="1"/>
  <c r="H1552" i="1"/>
  <c r="I1552" i="1" s="1"/>
  <c r="H1566" i="1"/>
  <c r="G1566" i="1"/>
  <c r="G1569" i="1"/>
  <c r="I1569" i="1" s="1"/>
  <c r="J1579" i="1"/>
  <c r="G1594" i="1"/>
  <c r="G1610" i="1"/>
  <c r="D373" i="4"/>
  <c r="F374" i="4"/>
  <c r="D647" i="4"/>
  <c r="F426" i="4"/>
  <c r="J1546" i="1"/>
  <c r="J1549" i="1"/>
  <c r="J1552" i="1"/>
  <c r="G1563" i="1"/>
  <c r="G1580" i="1"/>
  <c r="I1580" i="1" s="1"/>
  <c r="D88" i="5"/>
  <c r="G314" i="9"/>
  <c r="F115" i="6"/>
  <c r="D114" i="6"/>
  <c r="E47" i="9"/>
  <c r="B47" i="9" s="1"/>
  <c r="F234" i="4"/>
  <c r="D321" i="4"/>
  <c r="F407" i="4"/>
  <c r="D466" i="4"/>
  <c r="F492" i="4"/>
  <c r="F526" i="4"/>
  <c r="F89" i="5"/>
  <c r="E321" i="4"/>
  <c r="D316" i="1" s="1"/>
  <c r="D629" i="4"/>
  <c r="E35" i="9"/>
  <c r="B35" i="9" s="1"/>
  <c r="B45" i="9"/>
  <c r="B260" i="9"/>
  <c r="B264" i="9"/>
  <c r="G315" i="9"/>
  <c r="F150" i="5"/>
  <c r="G316" i="9"/>
  <c r="D147" i="5"/>
  <c r="F36" i="6"/>
  <c r="D35" i="6"/>
  <c r="B148" i="9"/>
  <c r="D308" i="4"/>
  <c r="D597" i="4"/>
  <c r="H316" i="9"/>
  <c r="H315" i="9"/>
  <c r="E35" i="6"/>
  <c r="H336" i="9"/>
  <c r="F130" i="6"/>
  <c r="D129" i="6"/>
  <c r="I10" i="9"/>
  <c r="E262" i="4"/>
  <c r="F262" i="4" s="1"/>
  <c r="D571" i="4"/>
  <c r="F28" i="6"/>
  <c r="H310" i="9"/>
  <c r="H179" i="9"/>
  <c r="G31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M228" i="9"/>
  <c r="G178" i="9"/>
  <c r="E178" i="9" s="1"/>
  <c r="B178" i="9" s="1"/>
  <c r="G175" i="9"/>
  <c r="E175" i="9" s="1"/>
  <c r="B175" i="9" s="1"/>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E30" i="9"/>
  <c r="B30" i="9" s="1"/>
  <c r="B36" i="9"/>
  <c r="B172" i="9"/>
  <c r="B285" i="9"/>
  <c r="D164" i="4"/>
  <c r="D135" i="5"/>
  <c r="F219" i="5"/>
  <c r="E156" i="9"/>
  <c r="B156" i="9" s="1"/>
  <c r="D274" i="5"/>
  <c r="F277" i="5"/>
  <c r="B40" i="9"/>
  <c r="F278" i="4"/>
  <c r="F136" i="5"/>
  <c r="B136" i="9"/>
  <c r="B160" i="9"/>
  <c r="B272" i="9"/>
  <c r="B276" i="9"/>
  <c r="F252" i="5"/>
  <c r="D5" i="6"/>
  <c r="G1602" i="1" l="1"/>
  <c r="H1539" i="1"/>
  <c r="E309" i="9"/>
  <c r="B309" i="9" s="1"/>
  <c r="F255" i="5"/>
  <c r="E251" i="5"/>
  <c r="D1255" i="1" s="1"/>
  <c r="G1259" i="1"/>
  <c r="D1223" i="1"/>
  <c r="H1223" i="1" s="1"/>
  <c r="G1224" i="1"/>
  <c r="H338" i="9"/>
  <c r="E338" i="9" s="1"/>
  <c r="B338" i="9" s="1"/>
  <c r="D1207" i="1"/>
  <c r="G1201" i="1"/>
  <c r="D177" i="5"/>
  <c r="G1182" i="1"/>
  <c r="G336" i="9"/>
  <c r="E336" i="9" s="1"/>
  <c r="B336" i="9" s="1"/>
  <c r="E177" i="5"/>
  <c r="F178" i="5"/>
  <c r="H1182" i="1"/>
  <c r="H1155" i="1"/>
  <c r="G1155" i="1"/>
  <c r="G1141" i="1"/>
  <c r="H1124" i="1"/>
  <c r="E69" i="5"/>
  <c r="D1074" i="1" s="1"/>
  <c r="H1075" i="1"/>
  <c r="G1075" i="1"/>
  <c r="F70" i="5"/>
  <c r="D45" i="8"/>
  <c r="C1628" i="1"/>
  <c r="D1510" i="1"/>
  <c r="H1485" i="1"/>
  <c r="G1485" i="1"/>
  <c r="I27" i="3"/>
  <c r="E316" i="9"/>
  <c r="B316" i="9" s="1"/>
  <c r="E314" i="9"/>
  <c r="B314" i="9" s="1"/>
  <c r="E7" i="5"/>
  <c r="F7" i="5" s="1"/>
  <c r="F12" i="5"/>
  <c r="E360" i="4"/>
  <c r="D355" i="1" s="1"/>
  <c r="H269" i="1"/>
  <c r="G269" i="1"/>
  <c r="F273" i="4"/>
  <c r="F230" i="4"/>
  <c r="H226" i="1"/>
  <c r="G226" i="1"/>
  <c r="H121" i="1"/>
  <c r="G121" i="1"/>
  <c r="F125" i="4"/>
  <c r="E6" i="4"/>
  <c r="D3" i="1"/>
  <c r="F5" i="6"/>
  <c r="D141" i="6"/>
  <c r="H27" i="3"/>
  <c r="C1401" i="1"/>
  <c r="F35" i="6"/>
  <c r="C1431" i="1"/>
  <c r="H28" i="3"/>
  <c r="F629" i="4"/>
  <c r="C623" i="1"/>
  <c r="F134" i="4"/>
  <c r="C130" i="1"/>
  <c r="E430" i="4"/>
  <c r="I1551" i="1"/>
  <c r="B207" i="9"/>
  <c r="F114" i="6"/>
  <c r="H30" i="3"/>
  <c r="C1510" i="1"/>
  <c r="H578" i="1"/>
  <c r="G578" i="1"/>
  <c r="F7" i="4"/>
  <c r="D6" i="4"/>
  <c r="C3" i="1"/>
  <c r="F43" i="4"/>
  <c r="C39" i="1"/>
  <c r="H1555" i="1"/>
  <c r="G1555" i="1"/>
  <c r="I1570" i="1"/>
  <c r="F274" i="5"/>
  <c r="C1278" i="1"/>
  <c r="F147" i="5"/>
  <c r="C1152" i="1"/>
  <c r="E180" i="9"/>
  <c r="B180" i="9" s="1"/>
  <c r="F647" i="4"/>
  <c r="C641" i="1"/>
  <c r="I1579" i="1"/>
  <c r="F361" i="4"/>
  <c r="D360" i="4"/>
  <c r="C356" i="1"/>
  <c r="G346" i="9"/>
  <c r="E346" i="9" s="1"/>
  <c r="H33" i="3"/>
  <c r="C1538" i="1"/>
  <c r="I28" i="3"/>
  <c r="D1431" i="1"/>
  <c r="F88" i="5"/>
  <c r="C1093" i="1"/>
  <c r="H22" i="3"/>
  <c r="C1012" i="1"/>
  <c r="F536" i="4"/>
  <c r="D535" i="4"/>
  <c r="C530" i="1"/>
  <c r="D251" i="5"/>
  <c r="F571" i="4"/>
  <c r="C565" i="1"/>
  <c r="E315" i="9"/>
  <c r="B315" i="9" s="1"/>
  <c r="F373" i="4"/>
  <c r="C368" i="1"/>
  <c r="G516" i="1"/>
  <c r="H516" i="1"/>
  <c r="D44" i="8"/>
  <c r="G343" i="9"/>
  <c r="E343" i="9" s="1"/>
  <c r="C1583" i="1"/>
  <c r="E152" i="4"/>
  <c r="D258" i="1"/>
  <c r="F466" i="4"/>
  <c r="C460" i="1"/>
  <c r="F584" i="4"/>
  <c r="E308" i="4"/>
  <c r="H1585" i="1"/>
  <c r="G1585" i="1"/>
  <c r="I1564" i="1"/>
  <c r="G1017" i="1"/>
  <c r="F597" i="4"/>
  <c r="C591" i="1"/>
  <c r="D69" i="5"/>
  <c r="D6" i="5" s="1"/>
  <c r="H24" i="9"/>
  <c r="G24" i="9"/>
  <c r="E24" i="9" s="1"/>
  <c r="F153" i="4"/>
  <c r="D152" i="4"/>
  <c r="C149" i="1"/>
  <c r="F49" i="4"/>
  <c r="C45" i="1"/>
  <c r="I1545" i="1"/>
  <c r="F135" i="5"/>
  <c r="C1140" i="1"/>
  <c r="C303" i="1"/>
  <c r="F321" i="4"/>
  <c r="C316" i="1"/>
  <c r="I1553" i="1"/>
  <c r="E179" i="9"/>
  <c r="B179" i="9" s="1"/>
  <c r="D430" i="4"/>
  <c r="F202" i="4"/>
  <c r="C198" i="1"/>
  <c r="F164" i="4"/>
  <c r="C160" i="1"/>
  <c r="F228" i="9"/>
  <c r="B228" i="9" s="1"/>
  <c r="E310" i="9"/>
  <c r="B310" i="9" s="1"/>
  <c r="F129" i="6"/>
  <c r="C1525" i="1"/>
  <c r="E141" i="6"/>
  <c r="I1566" i="1"/>
  <c r="F82" i="4"/>
  <c r="C78" i="1"/>
  <c r="I1581" i="1"/>
  <c r="E535" i="4"/>
  <c r="H19" i="9" l="1"/>
  <c r="E19" i="9" s="1"/>
  <c r="B19" i="9" s="1"/>
  <c r="D176" i="5"/>
  <c r="C1180" i="1" s="1"/>
  <c r="I25" i="3"/>
  <c r="G1223" i="1"/>
  <c r="H1207" i="1"/>
  <c r="G1207" i="1"/>
  <c r="C1181" i="1"/>
  <c r="H24" i="3"/>
  <c r="D1181" i="1"/>
  <c r="I24" i="3"/>
  <c r="F177" i="5"/>
  <c r="E176" i="5"/>
  <c r="D1180" i="1" s="1"/>
  <c r="I23" i="3"/>
  <c r="D1012" i="1"/>
  <c r="H1012" i="1" s="1"/>
  <c r="I22" i="3"/>
  <c r="E6" i="5"/>
  <c r="H1628" i="1"/>
  <c r="G1628" i="1"/>
  <c r="I40" i="3"/>
  <c r="C1622" i="1"/>
  <c r="D2" i="1"/>
  <c r="I17" i="3"/>
  <c r="C1011" i="1"/>
  <c r="B346" i="9"/>
  <c r="E345" i="9"/>
  <c r="I10" i="3" s="1"/>
  <c r="H18" i="3"/>
  <c r="D299" i="4"/>
  <c r="F152" i="4"/>
  <c r="C148" i="1"/>
  <c r="E417" i="4"/>
  <c r="D412" i="1" s="1"/>
  <c r="D303" i="1"/>
  <c r="E422" i="4"/>
  <c r="H356" i="1"/>
  <c r="G356" i="1"/>
  <c r="G1278" i="1"/>
  <c r="H1278" i="1"/>
  <c r="H623" i="1"/>
  <c r="G623" i="1"/>
  <c r="H368" i="1"/>
  <c r="G368" i="1"/>
  <c r="D418" i="4"/>
  <c r="F360" i="4"/>
  <c r="C355" i="1"/>
  <c r="B24" i="9"/>
  <c r="E418" i="4"/>
  <c r="D413" i="1" s="1"/>
  <c r="H1510" i="1"/>
  <c r="G1510" i="1"/>
  <c r="H1431" i="1"/>
  <c r="G1431" i="1"/>
  <c r="G78" i="1"/>
  <c r="H78" i="1"/>
  <c r="D417" i="4"/>
  <c r="F69" i="5"/>
  <c r="H23" i="3"/>
  <c r="C1074" i="1"/>
  <c r="H460" i="1"/>
  <c r="G460" i="1"/>
  <c r="H565" i="1"/>
  <c r="G565" i="1"/>
  <c r="H641" i="1"/>
  <c r="G641" i="1"/>
  <c r="F308" i="4"/>
  <c r="G591" i="1"/>
  <c r="H591" i="1"/>
  <c r="H1093" i="1"/>
  <c r="G1093" i="1"/>
  <c r="G39" i="1"/>
  <c r="H39" i="1"/>
  <c r="H9" i="3"/>
  <c r="H1401" i="1"/>
  <c r="G1401" i="1"/>
  <c r="E640" i="4"/>
  <c r="D634" i="1" s="1"/>
  <c r="D529" i="1"/>
  <c r="H1140" i="1"/>
  <c r="G1140" i="1"/>
  <c r="G258" i="1"/>
  <c r="H258" i="1"/>
  <c r="F251" i="5"/>
  <c r="H25" i="3"/>
  <c r="C1255" i="1"/>
  <c r="H149" i="1"/>
  <c r="G149" i="1"/>
  <c r="H316" i="1"/>
  <c r="G316" i="1"/>
  <c r="E299" i="4"/>
  <c r="I18" i="3"/>
  <c r="D148" i="1"/>
  <c r="H530" i="1"/>
  <c r="G530" i="1"/>
  <c r="H1152" i="1"/>
  <c r="G1152" i="1"/>
  <c r="G3" i="1"/>
  <c r="H3" i="1"/>
  <c r="E639" i="4"/>
  <c r="D633" i="1" s="1"/>
  <c r="D424" i="1"/>
  <c r="F141" i="6"/>
  <c r="C1537" i="1"/>
  <c r="H31" i="3"/>
  <c r="H160" i="1"/>
  <c r="G160" i="1"/>
  <c r="G303" i="1"/>
  <c r="H303" i="1"/>
  <c r="G198" i="1"/>
  <c r="H198" i="1"/>
  <c r="D639" i="4"/>
  <c r="F430" i="4"/>
  <c r="C424" i="1"/>
  <c r="I31" i="3"/>
  <c r="D1537" i="1"/>
  <c r="G1583" i="1"/>
  <c r="H1583" i="1"/>
  <c r="F535" i="4"/>
  <c r="D640" i="4"/>
  <c r="C529" i="1"/>
  <c r="D300" i="4"/>
  <c r="F6" i="4"/>
  <c r="H17" i="3"/>
  <c r="D422" i="4"/>
  <c r="C2" i="1"/>
  <c r="H130" i="1"/>
  <c r="G130" i="1"/>
  <c r="G1525" i="1"/>
  <c r="H1525" i="1"/>
  <c r="G45" i="1"/>
  <c r="H45" i="1"/>
  <c r="B343" i="9"/>
  <c r="G1538" i="1"/>
  <c r="H1538" i="1"/>
  <c r="G348" i="9"/>
  <c r="E348" i="9" s="1"/>
  <c r="K1481" i="9"/>
  <c r="G344" i="9"/>
  <c r="E344" i="9" s="1"/>
  <c r="B344" i="9" s="1"/>
  <c r="C1621" i="1"/>
  <c r="I39" i="3"/>
  <c r="G299" i="9" l="1"/>
  <c r="H1181" i="1"/>
  <c r="F176" i="5"/>
  <c r="H299" i="9"/>
  <c r="G1181" i="1"/>
  <c r="G306" i="9"/>
  <c r="E306" i="9" s="1"/>
  <c r="B306" i="9" s="1"/>
  <c r="D1011" i="1"/>
  <c r="H8" i="3" s="1"/>
  <c r="G1012" i="1"/>
  <c r="F6" i="5"/>
  <c r="H1622" i="1"/>
  <c r="G1622" i="1"/>
  <c r="E342" i="9"/>
  <c r="B348" i="9"/>
  <c r="E347" i="9"/>
  <c r="I9" i="3" s="1"/>
  <c r="H529" i="1"/>
  <c r="G529" i="1"/>
  <c r="D643" i="4"/>
  <c r="F422" i="4"/>
  <c r="C417" i="1"/>
  <c r="H1537" i="1"/>
  <c r="G1537" i="1"/>
  <c r="E301" i="4"/>
  <c r="D297" i="1" s="1"/>
  <c r="E423" i="4"/>
  <c r="D295" i="1"/>
  <c r="E300" i="4"/>
  <c r="F300" i="4" s="1"/>
  <c r="H148" i="1"/>
  <c r="G148" i="1"/>
  <c r="C296" i="1"/>
  <c r="H424" i="1"/>
  <c r="G424" i="1"/>
  <c r="D301" i="4"/>
  <c r="F299" i="4"/>
  <c r="D423" i="4"/>
  <c r="C295" i="1"/>
  <c r="K3" i="9"/>
  <c r="F639" i="4"/>
  <c r="C633" i="1"/>
  <c r="F640" i="4"/>
  <c r="C634" i="1"/>
  <c r="H1255" i="1"/>
  <c r="G1255" i="1"/>
  <c r="H1621" i="1"/>
  <c r="G1621" i="1"/>
  <c r="G1074" i="1"/>
  <c r="H1074" i="1"/>
  <c r="H11" i="3"/>
  <c r="H355" i="1"/>
  <c r="G355" i="1"/>
  <c r="H1180" i="1"/>
  <c r="G1180" i="1"/>
  <c r="F417" i="4"/>
  <c r="C412" i="1"/>
  <c r="F418" i="4"/>
  <c r="C413" i="1"/>
  <c r="H2" i="1"/>
  <c r="G2" i="1"/>
  <c r="E643" i="4"/>
  <c r="D417" i="1"/>
  <c r="E299" i="9" l="1"/>
  <c r="B299" i="9" s="1"/>
  <c r="H1011" i="1"/>
  <c r="G1011" i="1"/>
  <c r="H295" i="1"/>
  <c r="G295" i="1"/>
  <c r="E425" i="4"/>
  <c r="D420" i="1" s="1"/>
  <c r="E644" i="4"/>
  <c r="D418" i="1"/>
  <c r="H20" i="9"/>
  <c r="D425" i="4"/>
  <c r="D644" i="4"/>
  <c r="F423" i="4"/>
  <c r="C418" i="1"/>
  <c r="G20" i="9"/>
  <c r="G417" i="1"/>
  <c r="H417" i="1"/>
  <c r="H413" i="1"/>
  <c r="G413" i="1"/>
  <c r="F301" i="4"/>
  <c r="C297" i="1"/>
  <c r="H634" i="1"/>
  <c r="G634" i="1"/>
  <c r="D645" i="4"/>
  <c r="F643" i="4"/>
  <c r="C637" i="1"/>
  <c r="E645" i="4"/>
  <c r="D637" i="1"/>
  <c r="D424" i="4"/>
  <c r="M3" i="9"/>
  <c r="G633" i="1"/>
  <c r="H633" i="1"/>
  <c r="H412" i="1"/>
  <c r="G412" i="1"/>
  <c r="E424" i="4"/>
  <c r="D419" i="1" s="1"/>
  <c r="D296" i="1"/>
  <c r="H296" i="1" s="1"/>
  <c r="N3" i="9"/>
  <c r="I11" i="3"/>
  <c r="E20" i="9" l="1"/>
  <c r="B20" i="9" s="1"/>
  <c r="G296" i="1"/>
  <c r="H418" i="1"/>
  <c r="G418" i="1"/>
  <c r="H637" i="1"/>
  <c r="G637" i="1"/>
  <c r="F644" i="4"/>
  <c r="D646" i="4"/>
  <c r="D649" i="4" s="1"/>
  <c r="C638" i="1"/>
  <c r="F425" i="4"/>
  <c r="C420" i="1"/>
  <c r="H334" i="9"/>
  <c r="G334" i="9"/>
  <c r="F424" i="4"/>
  <c r="C419" i="1"/>
  <c r="G297" i="1"/>
  <c r="H297" i="1"/>
  <c r="E646" i="4"/>
  <c r="D638" i="1"/>
  <c r="F645" i="4"/>
  <c r="C639" i="1"/>
  <c r="E649" i="4"/>
  <c r="D639" i="1"/>
  <c r="E334" i="9" l="1"/>
  <c r="B334" i="9" s="1"/>
  <c r="F649" i="4"/>
  <c r="H19" i="3"/>
  <c r="C643" i="1"/>
  <c r="G420" i="1"/>
  <c r="H420" i="1"/>
  <c r="G639" i="1"/>
  <c r="H639" i="1"/>
  <c r="H638" i="1"/>
  <c r="G638" i="1"/>
  <c r="E650" i="4"/>
  <c r="D640" i="1"/>
  <c r="I19" i="3"/>
  <c r="D643" i="1"/>
  <c r="F646" i="4"/>
  <c r="D650" i="4"/>
  <c r="C640" i="1"/>
  <c r="G297" i="9"/>
  <c r="E297" i="9" s="1"/>
  <c r="B297" i="9" s="1"/>
  <c r="H419" i="1"/>
  <c r="G419" i="1"/>
  <c r="E298" i="9" l="1"/>
  <c r="I8" i="3" s="1"/>
  <c r="H640" i="1"/>
  <c r="G640" i="1"/>
  <c r="H7" i="3"/>
  <c r="F650" i="4"/>
  <c r="H20" i="3"/>
  <c r="C644" i="1"/>
  <c r="H643" i="1"/>
  <c r="G643" i="1"/>
  <c r="I20" i="3"/>
  <c r="D644" i="1"/>
  <c r="J3" i="9" l="1"/>
  <c r="H644" i="1"/>
  <c r="G644" i="1"/>
  <c r="H18" i="9" l="1"/>
  <c r="G18" i="9"/>
  <c r="L293" i="9"/>
  <c r="F293" i="9" s="1"/>
  <c r="H295" i="9"/>
  <c r="G295" i="9"/>
  <c r="H15" i="9"/>
  <c r="J8" i="9"/>
  <c r="J7" i="9"/>
  <c r="I13" i="9"/>
  <c r="J12" i="9"/>
  <c r="G17" i="9"/>
  <c r="H16" i="9"/>
  <c r="G22" i="9"/>
  <c r="K13" i="9"/>
  <c r="J13" i="9"/>
  <c r="H21" i="9"/>
  <c r="M16" i="9"/>
  <c r="I11" i="9"/>
  <c r="K8" i="9"/>
  <c r="G16" i="9"/>
  <c r="L16" i="9"/>
  <c r="J11" i="9"/>
  <c r="J6" i="9"/>
  <c r="I6" i="9"/>
  <c r="G21" i="9"/>
  <c r="K6" i="9"/>
  <c r="J17" i="9"/>
  <c r="I17" i="9"/>
  <c r="M15" i="9"/>
  <c r="K10" i="9"/>
  <c r="J10" i="9"/>
  <c r="K7" i="9"/>
  <c r="H17" i="9"/>
  <c r="I8" i="9"/>
  <c r="K5" i="9"/>
  <c r="J9" i="9"/>
  <c r="I5" i="9"/>
  <c r="G15" i="9"/>
  <c r="L15" i="9"/>
  <c r="K11" i="9"/>
  <c r="K9" i="9"/>
  <c r="K12" i="9"/>
  <c r="J5" i="9"/>
  <c r="H22" i="9"/>
  <c r="I9" i="9"/>
  <c r="I12" i="9"/>
  <c r="I7" i="9"/>
  <c r="F16" i="9" l="1"/>
  <c r="E12" i="9"/>
  <c r="B12" i="9" s="1"/>
  <c r="F15" i="9"/>
  <c r="E7" i="9"/>
  <c r="B7" i="9" s="1"/>
  <c r="E18" i="9"/>
  <c r="B18" i="9" s="1"/>
  <c r="E13" i="9"/>
  <c r="B13" i="9" s="1"/>
  <c r="E6" i="9"/>
  <c r="B6" i="9" s="1"/>
  <c r="E8" i="9"/>
  <c r="B8" i="9" s="1"/>
  <c r="E16" i="9"/>
  <c r="E15" i="9"/>
  <c r="E17" i="9"/>
  <c r="B17" i="9" s="1"/>
  <c r="E9" i="9"/>
  <c r="B9" i="9" s="1"/>
  <c r="E10" i="9"/>
  <c r="B10" i="9" s="1"/>
  <c r="E11" i="9"/>
  <c r="B11" i="9" s="1"/>
  <c r="E295" i="9"/>
  <c r="B293" i="9"/>
  <c r="F23" i="9"/>
  <c r="E5" i="9"/>
  <c r="E21" i="9"/>
  <c r="B21" i="9" s="1"/>
  <c r="E22" i="9"/>
  <c r="B22" i="9" s="1"/>
  <c r="B16" i="9" l="1"/>
  <c r="F14" i="9"/>
  <c r="F3" i="9" s="1"/>
  <c r="B15" i="9"/>
  <c r="E14" i="9"/>
  <c r="I13" i="3" s="1"/>
  <c r="E4" i="9"/>
  <c r="B5" i="9"/>
  <c r="B295" i="9"/>
  <c r="E23" i="9"/>
  <c r="I7" i="3" s="1"/>
  <c r="E3" i="9" l="1"/>
</calcChain>
</file>

<file path=xl/sharedStrings.xml><?xml version="1.0" encoding="utf-8"?>
<sst xmlns="http://schemas.openxmlformats.org/spreadsheetml/2006/main" count="4733" uniqueCount="3656">
  <si>
    <t>Obveznik:</t>
  </si>
  <si>
    <t>34418 - OPĆINA SVETI LOVREČ</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</si>
  <si>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</si>
  <si>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</si>
  <si>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</si>
  <si>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</si>
  <si>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</si>
  <si>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</si>
  <si>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</si>
  <si>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</si>
  <si>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</si>
  <si>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</si>
  <si>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</si>
  <si>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</si>
  <si>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</si>
  <si>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</si>
  <si>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</si>
  <si>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</si>
  <si>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</si>
  <si>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</si>
  <si>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</si>
  <si>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</si>
  <si>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</si>
  <si>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</si>
  <si>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</si>
  <si>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</si>
  <si>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</si>
  <si>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</si>
  <si>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</si>
  <si>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</si>
  <si>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</si>
  <si>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</si>
  <si>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</si>
  <si>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</si>
  <si>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</si>
  <si>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</si>
  <si>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</si>
  <si>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</si>
  <si>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</si>
  <si>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</si>
  <si>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</si>
  <si>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</si>
  <si>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</si>
  <si>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</si>
  <si>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</si>
  <si>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</si>
  <si>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</si>
  <si>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</si>
  <si>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</si>
  <si>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</si>
  <si>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</si>
  <si>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</si>
  <si>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</si>
  <si>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</si>
  <si>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</si>
  <si>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</si>
  <si>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</si>
  <si>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</si>
  <si>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</si>
  <si>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</si>
  <si>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</si>
  <si>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</si>
  <si>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</si>
  <si>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</si>
  <si>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</si>
  <si>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</si>
  <si>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</si>
  <si>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</si>
  <si>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</si>
  <si>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</si>
  <si>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</si>
  <si>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</si>
  <si>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</si>
  <si>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</si>
  <si>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</si>
  <si>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</si>
  <si>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</si>
  <si>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</si>
  <si>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</si>
  <si>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</si>
  <si>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</si>
  <si>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</si>
  <si>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</si>
  <si>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</si>
  <si>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</si>
  <si>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</si>
  <si>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</si>
  <si>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</si>
  <si>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</si>
  <si>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</si>
  <si>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</si>
  <si>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</si>
  <si>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</si>
  <si>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</si>
  <si>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</si>
  <si>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</si>
  <si>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</si>
  <si>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</si>
  <si>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</si>
  <si>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</si>
  <si>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</si>
  <si>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</si>
  <si>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</si>
  <si>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</si>
  <si>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</si>
  <si>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</si>
  <si>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</si>
  <si>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</si>
  <si>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</si>
  <si>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</si>
  <si>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</si>
  <si>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</si>
  <si>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</si>
  <si>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</si>
  <si>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</si>
  <si>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</si>
  <si>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</si>
  <si>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</si>
  <si>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</si>
  <si>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</si>
  <si>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</si>
  <si>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</si>
  <si>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</si>
  <si>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</si>
  <si>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</si>
  <si>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</si>
  <si>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</si>
  <si>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</si>
  <si>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</si>
  <si>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</si>
  <si>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</si>
  <si>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</si>
  <si>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</si>
  <si>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</si>
  <si>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</si>
  <si>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</si>
  <si>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</si>
  <si>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</si>
  <si>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</si>
  <si>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</si>
  <si>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</si>
  <si>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</si>
  <si>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</si>
  <si>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</si>
  <si>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</si>
  <si>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</si>
  <si>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</si>
  <si>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</si>
  <si>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</si>
  <si>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</si>
  <si>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</si>
  <si>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</si>
  <si>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</si>
  <si>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</si>
  <si>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</si>
  <si>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</si>
  <si>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</si>
  <si>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</si>
  <si>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</si>
  <si>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</si>
  <si>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</si>
  <si>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</si>
  <si>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</si>
  <si>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</si>
  <si>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</si>
  <si>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</si>
  <si>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</si>
  <si>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</si>
  <si>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</si>
  <si>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</si>
  <si>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</si>
  <si>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</si>
  <si>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</si>
  <si>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</si>
  <si>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</si>
  <si>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</si>
  <si>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</si>
  <si>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</si>
  <si>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</si>
  <si>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</si>
  <si>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</si>
  <si>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</si>
  <si>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</si>
  <si>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</si>
  <si>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</si>
  <si>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</si>
  <si>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</si>
  <si>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</si>
  <si>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</si>
  <si>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</si>
  <si>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</si>
  <si>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</si>
  <si>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</si>
  <si>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</si>
  <si>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</si>
  <si>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</si>
  <si>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</si>
  <si>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</si>
  <si>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</si>
  <si>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</si>
  <si>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</si>
  <si>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</si>
  <si>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</si>
  <si>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</si>
  <si>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</si>
  <si>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</si>
  <si>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</si>
  <si>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</si>
  <si>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</si>
  <si>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</si>
  <si>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</si>
  <si>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</si>
  <si>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</si>
  <si>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</si>
  <si>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</si>
  <si>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</si>
  <si>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</si>
  <si>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</si>
  <si>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</si>
  <si>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</si>
  <si>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</si>
  <si>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</si>
  <si>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</si>
  <si>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</si>
  <si>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</si>
  <si>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</si>
  <si>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</si>
  <si>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</si>
  <si>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</si>
  <si>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</si>
  <si>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</si>
  <si>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</si>
  <si>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</si>
  <si>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</si>
  <si>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</si>
  <si>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</si>
  <si>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</si>
  <si>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</si>
  <si>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</si>
  <si>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</si>
  <si>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</si>
  <si>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</si>
  <si>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</si>
  <si>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</si>
  <si>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</si>
  <si>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</si>
  <si>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</si>
  <si>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</si>
  <si>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</si>
  <si>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</si>
  <si>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</si>
  <si>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</si>
  <si>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</si>
  <si>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</si>
  <si>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</si>
  <si>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</si>
  <si>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</si>
  <si>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</si>
  <si>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</si>
  <si>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</si>
  <si>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</si>
  <si>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</si>
  <si>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</si>
  <si>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</si>
  <si>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</si>
  <si>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</si>
  <si>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</si>
  <si>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</si>
  <si>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</si>
  <si>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</si>
  <si>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</si>
  <si>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</si>
  <si>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</si>
  <si>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</si>
  <si>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</si>
  <si>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</si>
  <si>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</si>
  <si>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</si>
  <si>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</si>
  <si>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</si>
  <si>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</si>
  <si>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</si>
  <si>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</si>
  <si>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</si>
  <si>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</si>
  <si>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</si>
  <si>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</si>
  <si>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</si>
  <si>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</si>
  <si>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</si>
  <si>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</si>
  <si>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</si>
  <si>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</si>
  <si>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</si>
  <si>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</si>
  <si>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</si>
  <si>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</si>
  <si>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</si>
  <si>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</si>
  <si>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</si>
  <si>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</si>
  <si>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</si>
  <si>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</si>
  <si>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</si>
  <si>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</si>
  <si>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</si>
  <si>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</si>
  <si>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</si>
  <si>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</si>
  <si>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</si>
  <si>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</si>
  <si>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</si>
  <si>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</si>
  <si>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</si>
  <si>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</si>
  <si>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</si>
  <si>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</si>
  <si>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</si>
  <si>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</si>
  <si>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</si>
  <si>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</si>
  <si>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</si>
  <si>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</si>
  <si>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</si>
  <si>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</si>
  <si>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</si>
  <si>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</si>
  <si>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</si>
  <si>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</si>
  <si>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</si>
  <si>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</si>
  <si>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</si>
  <si>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</si>
  <si>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</si>
  <si>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</si>
  <si>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</si>
  <si>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</si>
  <si>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</si>
  <si>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</si>
  <si>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</si>
  <si>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</si>
  <si>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</si>
  <si>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</si>
  <si>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</si>
  <si>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</si>
  <si>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</si>
  <si>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</si>
  <si>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</si>
  <si>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</si>
  <si>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</si>
  <si>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</si>
  <si>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</si>
  <si>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</si>
  <si>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</si>
  <si>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</si>
  <si>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</si>
  <si>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</si>
  <si>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</si>
  <si>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</si>
  <si>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</si>
  <si>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</si>
  <si>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</si>
  <si>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</si>
  <si>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</si>
  <si>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</si>
  <si>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</si>
  <si>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</si>
  <si>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</si>
  <si>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</si>
  <si>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</si>
  <si>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</si>
  <si>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</si>
  <si>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</si>
  <si>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</si>
  <si>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</si>
  <si>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</si>
  <si>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</si>
  <si>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</si>
  <si>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</si>
  <si>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</si>
  <si>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</si>
  <si>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</si>
  <si>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</si>
  <si>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</si>
  <si>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</si>
  <si>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</si>
  <si>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</si>
  <si>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</si>
  <si>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</si>
  <si>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</si>
  <si>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</si>
  <si>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</si>
  <si>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</si>
  <si>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</si>
  <si>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</si>
  <si>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</si>
  <si>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</si>
  <si>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</si>
  <si>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</si>
  <si>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</si>
  <si>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</si>
  <si>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</si>
  <si>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</si>
  <si>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</si>
  <si>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</si>
  <si>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</si>
  <si>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</si>
  <si>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</si>
  <si>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</si>
  <si>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</si>
  <si>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</si>
  <si>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</si>
  <si>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</si>
  <si>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</si>
  <si>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</si>
  <si>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</si>
  <si>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</si>
  <si>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</si>
  <si>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</si>
  <si>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</si>
  <si>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</si>
  <si>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</si>
  <si>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</si>
  <si>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</si>
  <si>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</si>
  <si>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</si>
  <si>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</si>
  <si>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</si>
  <si>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</si>
  <si>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</si>
  <si>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</si>
  <si>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</si>
  <si>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</si>
  <si>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</si>
  <si>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</si>
  <si>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</si>
  <si>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</si>
  <si>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</si>
  <si>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</si>
  <si>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</si>
  <si>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</si>
  <si>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</si>
  <si>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</si>
  <si>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</si>
  <si>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</si>
  <si>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</si>
  <si>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</si>
  <si>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</si>
  <si>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</si>
  <si>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</si>
  <si>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</si>
  <si>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</si>
  <si>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</si>
  <si>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</si>
  <si>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</si>
  <si>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</si>
  <si>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</si>
  <si>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</si>
  <si>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</si>
  <si>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</si>
  <si>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</si>
  <si>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</si>
  <si>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</si>
  <si>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</si>
  <si>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</si>
  <si>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</si>
  <si>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</si>
  <si>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</si>
  <si>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</si>
  <si>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</si>
  <si>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</si>
  <si>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</si>
  <si>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</si>
  <si>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</si>
  <si>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</si>
  <si>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</si>
  <si>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</si>
  <si>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</si>
  <si>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</si>
  <si>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</si>
  <si>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</si>
  <si>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</si>
  <si>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</si>
  <si>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</si>
  <si>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</si>
  <si>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</si>
  <si>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</si>
  <si>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</si>
  <si>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</si>
  <si>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</si>
  <si>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</si>
  <si>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</si>
  <si>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</si>
  <si>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</si>
  <si>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</si>
  <si>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</si>
  <si>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</si>
  <si>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</si>
  <si>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</si>
  <si>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</si>
  <si>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</si>
  <si>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</si>
  <si>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</si>
  <si>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</si>
  <si>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</si>
  <si>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</si>
  <si>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</si>
  <si>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</si>
  <si>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</si>
  <si>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</si>
  <si>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</si>
  <si>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</si>
  <si>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</si>
  <si>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</si>
  <si>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</si>
  <si>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</si>
  <si>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</si>
  <si>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</si>
  <si>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</si>
  <si>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</si>
  <si>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</si>
  <si>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</si>
  <si>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</si>
  <si>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</si>
  <si>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</si>
  <si>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</si>
  <si>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</si>
  <si>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</si>
  <si>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</si>
  <si>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</si>
  <si>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</si>
  <si>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</si>
  <si>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</si>
  <si>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</si>
  <si>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</si>
  <si>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</si>
  <si>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</si>
  <si>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</si>
  <si>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</si>
  <si>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</si>
  <si>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</si>
  <si>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</si>
  <si>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</si>
  <si>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</si>
  <si>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</si>
  <si>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</si>
  <si>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</si>
  <si>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</si>
  <si>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</si>
  <si>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</si>
  <si>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</si>
  <si>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</si>
  <si>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</si>
  <si>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</si>
  <si>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</si>
  <si>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</si>
  <si>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</si>
  <si>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</si>
  <si>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</si>
  <si>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</si>
  <si>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</si>
  <si>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</si>
  <si>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</si>
  <si>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</si>
  <si>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</si>
  <si>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</si>
  <si>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</si>
  <si>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</si>
  <si>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</si>
  <si>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</si>
  <si>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</si>
  <si>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</si>
  <si>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</si>
  <si>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</si>
  <si>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</si>
  <si>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</si>
  <si>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</si>
  <si>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</si>
  <si>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</si>
  <si>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</si>
  <si>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</si>
  <si>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</si>
  <si>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</si>
  <si>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</si>
  <si>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</si>
  <si>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</si>
  <si>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</si>
  <si>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</si>
  <si>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</si>
  <si>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</si>
  <si>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</si>
  <si>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</si>
  <si>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</si>
  <si>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</si>
  <si>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</si>
  <si>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</si>
  <si>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</si>
  <si>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</si>
  <si>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</si>
  <si>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</si>
  <si>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</si>
  <si>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</si>
  <si>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</si>
  <si>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</si>
  <si>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</si>
  <si>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</si>
  <si>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</si>
  <si>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</si>
  <si>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</si>
  <si>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</si>
  <si>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</si>
  <si>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</si>
  <si>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</si>
  <si>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</si>
  <si>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</si>
  <si>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</si>
  <si>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</si>
  <si>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</si>
  <si>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</si>
  <si>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</si>
  <si>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</si>
  <si>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</si>
  <si>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</si>
  <si>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</si>
  <si>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</si>
  <si>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</si>
  <si>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</si>
  <si>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</si>
  <si>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</si>
  <si>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</si>
  <si>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</si>
  <si>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</si>
  <si>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</si>
  <si>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</si>
  <si>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</si>
  <si>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</si>
  <si>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</si>
  <si>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</si>
  <si>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</si>
  <si>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</si>
  <si>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</si>
  <si>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</si>
  <si>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</si>
  <si>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</si>
  <si>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</si>
  <si>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</si>
  <si>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</si>
  <si>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</si>
  <si>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</si>
  <si>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</si>
  <si>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</si>
  <si>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</si>
  <si>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</si>
  <si>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</si>
  <si>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</si>
  <si>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</si>
  <si>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</si>
  <si>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</si>
  <si>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</si>
  <si>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</si>
  <si>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</si>
  <si>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</si>
  <si>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</si>
  <si>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</si>
  <si>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</si>
  <si>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</si>
  <si>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</si>
  <si>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</si>
  <si>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</si>
  <si>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</si>
  <si>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</si>
  <si>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</si>
  <si>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</si>
  <si>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</si>
  <si>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</si>
  <si>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</si>
  <si>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</si>
  <si>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</si>
  <si>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</si>
  <si>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</si>
  <si>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</si>
  <si>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</si>
  <si>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</si>
  <si>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</si>
  <si>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</si>
  <si>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</si>
  <si>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</si>
  <si>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</si>
  <si>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</si>
  <si>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</si>
  <si>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</si>
  <si>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</si>
  <si>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</si>
  <si>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</si>
  <si>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</si>
  <si>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</si>
  <si>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</si>
  <si>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</si>
  <si>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</si>
  <si>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</si>
  <si>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</si>
  <si>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</si>
  <si>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</si>
  <si>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</si>
  <si>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</si>
  <si>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</si>
  <si>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</si>
  <si>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</si>
  <si>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</si>
  <si>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</si>
  <si>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</si>
  <si>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</si>
  <si>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</si>
  <si>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</si>
  <si>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</si>
  <si>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</si>
  <si>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</si>
  <si>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</si>
  <si>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</si>
  <si>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</si>
  <si>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</si>
  <si>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</si>
  <si>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</si>
  <si>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</si>
  <si>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</si>
  <si>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</si>
  <si>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</si>
  <si>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</si>
  <si>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</si>
  <si>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</si>
  <si>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</si>
  <si>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</si>
  <si>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</si>
  <si>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</si>
  <si>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</si>
  <si>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</si>
  <si>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</si>
  <si>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</si>
  <si>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</si>
  <si>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</si>
  <si>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</si>
  <si>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</si>
  <si>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</si>
  <si>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</si>
  <si>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</si>
  <si>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</si>
  <si>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</si>
  <si>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</si>
  <si>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</si>
  <si>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</si>
  <si>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</si>
  <si>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</si>
  <si>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</si>
  <si>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</si>
  <si>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</si>
  <si>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</si>
  <si>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</si>
  <si>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</si>
  <si>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</si>
  <si>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</si>
  <si>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</si>
  <si>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</si>
  <si>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</si>
  <si>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</si>
  <si>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</si>
  <si>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</si>
  <si>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</si>
  <si>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</si>
  <si>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</si>
  <si>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</si>
  <si>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</si>
  <si>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</si>
  <si>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</si>
  <si>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</si>
  <si>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</si>
  <si>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</si>
  <si>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</si>
  <si>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</si>
  <si>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</si>
  <si>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</si>
  <si>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</si>
  <si>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</si>
  <si>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</si>
  <si>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</si>
  <si>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</si>
  <si>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</si>
  <si>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</si>
  <si>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</si>
  <si>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</si>
  <si>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</si>
  <si>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</si>
  <si>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</si>
  <si>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</si>
  <si>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</si>
  <si>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</si>
  <si>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</si>
  <si>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</si>
  <si>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</si>
  <si>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</si>
  <si>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</si>
  <si>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</si>
  <si>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</si>
  <si>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</si>
  <si>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</si>
  <si>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</si>
  <si>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</si>
  <si>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</si>
  <si>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</si>
  <si>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</si>
  <si>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</si>
  <si>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</si>
  <si>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</si>
  <si>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</si>
  <si>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</si>
  <si>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</si>
  <si>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</si>
  <si>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</si>
  <si>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</si>
  <si>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</si>
  <si>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</si>
  <si>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</si>
  <si>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</si>
  <si>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</si>
  <si>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</si>
  <si>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</si>
  <si>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</si>
  <si>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</si>
  <si>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</si>
  <si>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</si>
  <si>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</si>
  <si>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</si>
  <si>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</si>
  <si>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</si>
  <si>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</si>
  <si>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</si>
  <si>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</si>
  <si>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</si>
  <si>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</si>
  <si>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</si>
  <si>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</si>
  <si>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</si>
  <si>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</si>
  <si>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</si>
  <si>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</si>
  <si>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</si>
  <si>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</si>
  <si>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</si>
  <si>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</si>
  <si>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</si>
  <si>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</si>
  <si>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</si>
  <si>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</si>
  <si>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</si>
  <si>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</si>
  <si>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</si>
  <si>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</si>
  <si>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</si>
  <si>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</si>
  <si>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</si>
  <si>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</si>
  <si>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</si>
  <si>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</si>
  <si>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</si>
  <si>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</si>
  <si>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</si>
  <si>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</si>
  <si>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</si>
  <si>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</si>
  <si>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</si>
  <si>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</si>
  <si>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</si>
  <si>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</si>
  <si>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</si>
  <si>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</si>
  <si>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</si>
  <si>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</si>
  <si>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</si>
  <si>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</si>
  <si>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</si>
  <si>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</si>
  <si>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</si>
  <si>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</si>
  <si>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</si>
  <si>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</si>
  <si>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</si>
  <si>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</si>
  <si>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</si>
  <si>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</si>
  <si>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</si>
  <si>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</si>
  <si>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</si>
  <si>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</si>
  <si>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</si>
  <si>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</si>
  <si>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</si>
  <si>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</si>
  <si>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</si>
  <si>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</si>
  <si>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</si>
  <si>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</si>
  <si>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</si>
  <si>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</si>
  <si>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</si>
  <si>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</si>
  <si>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</si>
  <si>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</si>
  <si>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</si>
  <si>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</si>
  <si>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</si>
  <si>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</si>
  <si>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</si>
  <si>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</si>
  <si>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</si>
  <si>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</si>
  <si>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</si>
  <si>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</si>
  <si>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</si>
  <si>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</si>
  <si>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</si>
  <si>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</si>
  <si>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</si>
  <si>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</si>
  <si>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</si>
  <si>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</si>
  <si>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</si>
  <si>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</si>
  <si>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</si>
  <si>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</si>
  <si>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</si>
  <si>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</si>
  <si>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</si>
  <si>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</si>
  <si>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</si>
  <si>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</si>
  <si>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</si>
  <si>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</si>
  <si>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</si>
  <si>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</si>
  <si>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</si>
  <si>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</si>
  <si>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</si>
  <si>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</si>
  <si>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</si>
  <si>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</si>
  <si>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</si>
  <si>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</si>
  <si>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</si>
  <si>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</si>
  <si>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</si>
  <si>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</si>
  <si>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</si>
  <si>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</si>
  <si>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</si>
  <si>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</si>
  <si>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</si>
  <si>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</si>
  <si>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</si>
  <si>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</si>
  <si>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</si>
  <si>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</si>
  <si>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</si>
  <si>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</si>
  <si>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</si>
  <si>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</si>
  <si>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</si>
  <si>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</si>
  <si>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</si>
  <si>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</si>
  <si>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</si>
  <si>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</si>
  <si>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</si>
  <si>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</si>
  <si>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</si>
  <si>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</si>
  <si>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</si>
  <si>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</si>
  <si>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</si>
  <si>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</si>
  <si>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</si>
  <si>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</si>
  <si>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</si>
  <si>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</si>
  <si>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</si>
  <si>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</si>
  <si>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</si>
  <si>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</si>
  <si>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</si>
  <si>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</si>
  <si>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</si>
  <si>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</si>
  <si>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</si>
  <si>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</si>
  <si>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</si>
  <si>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</si>
  <si>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</si>
  <si>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</si>
  <si>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</si>
  <si>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</si>
  <si>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</si>
  <si>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</si>
  <si>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</si>
  <si>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</si>
  <si>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</si>
  <si>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</si>
  <si>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</si>
  <si>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</si>
  <si>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</si>
  <si>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</si>
  <si>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</si>
  <si>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</si>
  <si>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</si>
  <si>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</si>
  <si>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</si>
  <si>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</si>
  <si>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</si>
  <si>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</si>
  <si>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</si>
  <si>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</si>
  <si>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</si>
  <si>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</si>
  <si>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</si>
  <si>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</si>
  <si>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</si>
  <si>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</si>
  <si>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</si>
  <si>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</si>
  <si>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</si>
  <si>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</si>
  <si>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</si>
  <si>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</si>
  <si>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</si>
  <si>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</si>
  <si>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</si>
  <si>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</si>
  <si>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</si>
  <si>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</si>
  <si>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</si>
  <si>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</si>
  <si>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</si>
  <si>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</si>
  <si>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</si>
  <si>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</si>
  <si>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</si>
  <si>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</si>
  <si>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</si>
  <si>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</si>
  <si>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</si>
  <si>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</si>
  <si>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</si>
  <si>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</si>
  <si>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</si>
  <si>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</si>
  <si>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</si>
  <si>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</si>
  <si>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</si>
  <si>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</si>
  <si>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</si>
  <si>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</si>
  <si>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</si>
  <si>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</si>
  <si>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</si>
  <si>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</si>
  <si>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</si>
  <si>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</si>
  <si>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</si>
  <si>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</si>
  <si>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</si>
  <si>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</si>
  <si>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</si>
  <si>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</si>
  <si>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</si>
  <si>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</si>
  <si>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</si>
  <si>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</si>
  <si>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</si>
  <si>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</si>
  <si>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</si>
  <si>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</si>
  <si>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</si>
  <si>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</si>
  <si>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</si>
  <si>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</si>
  <si>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</si>
  <si>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</si>
  <si>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</si>
  <si>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</si>
  <si>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</si>
  <si>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</si>
  <si>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</si>
  <si>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</si>
  <si>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</si>
  <si>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</si>
  <si>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</si>
  <si>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</si>
  <si>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</si>
  <si>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</si>
  <si>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</si>
  <si>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</si>
  <si>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</si>
  <si>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</si>
  <si>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</si>
  <si>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</si>
  <si>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</si>
  <si>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</si>
  <si>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</si>
  <si>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</si>
  <si>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</si>
  <si>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</si>
  <si>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</si>
  <si>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</si>
  <si>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</si>
  <si>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</si>
  <si>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</si>
  <si>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</si>
  <si>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</si>
  <si>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</si>
  <si>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</si>
  <si>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</si>
  <si>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</si>
  <si>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</si>
  <si>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</si>
  <si>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</si>
  <si>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</si>
  <si>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</si>
  <si>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</si>
  <si>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</si>
  <si>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</si>
  <si>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</si>
  <si>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</si>
  <si>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</si>
  <si>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</si>
  <si>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</si>
  <si>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</si>
  <si>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</si>
  <si>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</si>
  <si>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</si>
  <si>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</si>
  <si>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</si>
  <si>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</si>
  <si>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</si>
  <si>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</si>
  <si>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</si>
  <si>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</si>
  <si>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</si>
  <si>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</si>
  <si>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</si>
  <si>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</si>
  <si>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</si>
  <si>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</si>
  <si>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</si>
  <si>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</si>
  <si>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</si>
  <si>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</si>
  <si>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</si>
  <si>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</si>
  <si>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</si>
  <si>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</si>
  <si>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</si>
  <si>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</si>
  <si>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</si>
  <si>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</si>
  <si>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</si>
  <si>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</si>
  <si>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</si>
  <si>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</si>
  <si>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</si>
  <si>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</si>
  <si>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</si>
  <si>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</si>
  <si>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</si>
  <si>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</si>
  <si>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</si>
  <si>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</si>
  <si>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</si>
  <si>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</si>
  <si>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</si>
  <si>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</si>
  <si>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</si>
  <si>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</si>
  <si>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</si>
  <si>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</si>
  <si>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</si>
  <si>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</si>
  <si>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</si>
  <si>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</si>
  <si>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</si>
  <si>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</si>
  <si>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</si>
  <si>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</si>
  <si>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</si>
  <si>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</si>
  <si>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</si>
  <si>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</si>
  <si>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</si>
  <si>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</si>
  <si>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</si>
  <si>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</si>
  <si>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</si>
  <si>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</si>
  <si>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</si>
  <si>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</si>
  <si>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</si>
  <si>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</si>
  <si>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</si>
  <si>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</si>
  <si>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</si>
  <si>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</si>
  <si>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</si>
  <si>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</si>
  <si>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</si>
  <si>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</si>
  <si>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</si>
  <si>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</si>
  <si>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</si>
  <si>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</si>
  <si>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</si>
  <si>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</si>
  <si>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</si>
  <si>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</si>
  <si>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</si>
  <si>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</si>
  <si>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</si>
  <si>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</si>
  <si>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</si>
  <si>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</si>
  <si>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</si>
  <si>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</si>
  <si>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</si>
  <si>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</si>
  <si>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</si>
  <si>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</si>
  <si>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</si>
  <si>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</si>
  <si>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</si>
  <si>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</si>
  <si>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</si>
  <si>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</si>
  <si>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</si>
  <si>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</si>
  <si>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</si>
  <si>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</si>
  <si>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</si>
  <si>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</si>
  <si>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</si>
  <si>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</si>
  <si>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</si>
  <si>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</si>
  <si>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</si>
  <si>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</si>
  <si>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</si>
  <si>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</si>
  <si>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</si>
  <si>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</si>
  <si>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</si>
  <si>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</si>
  <si>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</si>
  <si>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</si>
  <si>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</si>
  <si>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</si>
  <si>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</si>
  <si>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</si>
  <si>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</si>
  <si>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</si>
  <si>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</si>
  <si>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</si>
  <si>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</si>
  <si>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</si>
  <si>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</si>
  <si>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</si>
  <si>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</si>
  <si>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</si>
  <si>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</si>
  <si>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</si>
  <si>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</si>
  <si>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</si>
  <si>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</si>
  <si>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</si>
  <si>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</si>
  <si>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</si>
  <si>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</si>
  <si>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</si>
  <si>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</si>
  <si>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</si>
  <si>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</si>
  <si>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</si>
  <si>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</si>
  <si>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</si>
  <si>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</si>
  <si>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</si>
  <si>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</si>
  <si>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</si>
  <si>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</si>
  <si>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</si>
  <si>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</si>
  <si>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</si>
  <si>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</si>
  <si>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</si>
  <si>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</si>
  <si>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</si>
  <si>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</si>
  <si>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</si>
  <si>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</si>
  <si>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</si>
  <si>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</si>
  <si>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</si>
  <si>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</si>
  <si>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</si>
  <si>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</si>
  <si>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</si>
  <si>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</si>
  <si>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</si>
  <si>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</si>
  <si>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</si>
  <si>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</si>
  <si>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</si>
  <si>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</si>
  <si>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</si>
  <si>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</si>
  <si>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</si>
  <si>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</si>
  <si>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</si>
  <si>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</si>
  <si>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</si>
  <si>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</si>
  <si>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</si>
  <si>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</si>
  <si>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</si>
  <si>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</si>
  <si>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</si>
  <si>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</si>
  <si>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</si>
  <si>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</si>
  <si>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</si>
  <si>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</si>
  <si>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</si>
  <si>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</si>
  <si>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</si>
  <si>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</si>
  <si>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</si>
  <si>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</si>
  <si>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</si>
  <si>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</si>
  <si>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</si>
  <si>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</si>
  <si>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</si>
  <si>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</si>
  <si>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</si>
  <si>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</si>
  <si>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</si>
  <si>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</si>
  <si>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</si>
  <si>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</si>
  <si>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</si>
  <si>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</si>
  <si>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</si>
  <si>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</si>
  <si>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</si>
  <si>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</si>
  <si>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</si>
  <si>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</si>
  <si>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</si>
  <si>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</si>
  <si>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</si>
  <si>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</si>
  <si>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</si>
  <si>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</si>
  <si>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</si>
  <si>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</si>
  <si>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</si>
  <si>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</si>
  <si>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</si>
  <si>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</si>
  <si>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</si>
  <si>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</si>
  <si>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</si>
  <si>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</si>
  <si>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</si>
  <si>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</si>
  <si>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</si>
  <si>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</si>
  <si>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</si>
  <si>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</si>
  <si>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</si>
  <si>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</si>
  <si>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</si>
  <si>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</si>
  <si>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</si>
  <si>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</si>
  <si>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</si>
  <si>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</si>
  <si>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</si>
  <si>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</si>
  <si>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</si>
  <si>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</si>
  <si>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</si>
  <si>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</si>
  <si>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</si>
  <si>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</si>
  <si>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</si>
  <si>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</si>
  <si>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</si>
  <si>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</si>
  <si>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</si>
  <si>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</si>
  <si>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</si>
  <si>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</si>
  <si>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</si>
  <si>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</si>
  <si>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</si>
  <si>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</si>
  <si>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</si>
  <si>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</si>
  <si>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</si>
  <si>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</si>
  <si>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</si>
  <si>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</si>
  <si>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</si>
  <si>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</si>
  <si>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</si>
  <si>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</si>
  <si>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</si>
  <si>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</si>
  <si>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</si>
  <si>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</si>
  <si>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</si>
  <si>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</si>
  <si>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</si>
  <si>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</si>
  <si>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</si>
  <si>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</si>
  <si>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</si>
  <si>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</si>
  <si>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</si>
  <si>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</si>
  <si>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</si>
  <si>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</si>
  <si>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</si>
  <si>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</si>
  <si>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</si>
  <si>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</si>
  <si>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</si>
  <si>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</si>
  <si>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</si>
  <si>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</si>
  <si>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</si>
  <si>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</si>
  <si>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</si>
  <si>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</si>
  <si>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</si>
  <si>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</si>
  <si>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</si>
  <si>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</si>
  <si>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</si>
  <si>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</si>
  <si>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</si>
  <si>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</si>
  <si>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</si>
  <si>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</si>
  <si>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</si>
  <si>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</si>
  <si>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</si>
  <si>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</si>
  <si>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</si>
  <si>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</si>
  <si>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</si>
  <si>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</si>
  <si>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</si>
  <si>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</si>
  <si>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</si>
  <si>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</si>
  <si>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</si>
  <si>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</si>
  <si>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</si>
  <si>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</si>
  <si>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</si>
  <si>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</si>
  <si>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</si>
  <si>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</si>
  <si>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</si>
  <si>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</si>
  <si>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</si>
  <si>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</si>
  <si>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</si>
  <si>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</si>
  <si>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</si>
  <si>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</si>
  <si>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</si>
  <si>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</si>
  <si>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</si>
  <si>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</si>
  <si>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</si>
  <si>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</si>
  <si>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</si>
  <si>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</si>
  <si>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</si>
  <si>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</si>
  <si>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</si>
  <si>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</si>
  <si>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</si>
  <si>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</si>
  <si>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</si>
  <si>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</si>
  <si>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</si>
  <si>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</si>
  <si>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</si>
  <si>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</si>
  <si>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</si>
  <si>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</si>
  <si>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</si>
  <si>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</si>
  <si>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</si>
  <si>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</si>
  <si>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</si>
  <si>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</si>
  <si>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</si>
  <si>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</si>
  <si>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</si>
  <si>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</si>
  <si>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</si>
  <si>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</si>
  <si>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</si>
  <si>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</si>
  <si>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</si>
  <si>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</si>
  <si>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</si>
  <si>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</si>
  <si>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</si>
  <si>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</si>
  <si>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</si>
  <si>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</si>
  <si>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</si>
  <si>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</si>
  <si>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</si>
  <si>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</si>
  <si>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</si>
  <si>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</si>
  <si>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</si>
  <si>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</si>
  <si>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</si>
  <si>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</si>
  <si>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</si>
  <si>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</si>
  <si>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</si>
  <si>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</si>
  <si>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</si>
  <si>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</si>
  <si>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</si>
  <si>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</si>
  <si>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</si>
  <si>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</si>
  <si>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</si>
  <si>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</si>
  <si>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</si>
  <si>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</si>
  <si>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</si>
  <si>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</si>
  <si>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</si>
  <si>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</si>
  <si>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</si>
  <si>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</si>
  <si>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</si>
  <si>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</si>
  <si>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</si>
  <si>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</si>
  <si>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</si>
  <si>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</si>
  <si>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</si>
  <si>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</si>
  <si>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</si>
  <si>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</si>
  <si>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</si>
  <si>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</si>
  <si>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</si>
  <si>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</si>
  <si>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</si>
  <si>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</si>
  <si>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</si>
  <si>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</si>
  <si>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</si>
  <si>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</si>
  <si>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</si>
  <si>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</si>
  <si>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</si>
  <si>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</si>
  <si>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</si>
  <si>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</si>
  <si>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</si>
  <si>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</si>
  <si>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</si>
  <si>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</si>
  <si>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</si>
  <si>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</si>
  <si>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</si>
  <si>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</si>
  <si>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</si>
  <si>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</si>
  <si>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</si>
  <si>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</si>
  <si>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</si>
  <si>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</si>
  <si>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</si>
  <si>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</si>
  <si>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</si>
  <si>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</si>
  <si>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</si>
  <si>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</si>
  <si>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</si>
  <si>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</si>
  <si>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</si>
  <si>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</si>
  <si>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</si>
  <si>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</si>
  <si>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</si>
  <si>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</si>
  <si>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</si>
  <si>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</si>
  <si>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</si>
  <si>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</si>
  <si>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</si>
  <si>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</si>
  <si>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</si>
  <si>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</si>
  <si>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</si>
  <si>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</si>
  <si>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</si>
  <si>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</si>
  <si>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</si>
  <si>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</si>
  <si>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</si>
  <si>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</si>
  <si>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</si>
  <si>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</si>
  <si>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</si>
  <si>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</si>
  <si>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</si>
  <si>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</si>
  <si>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</si>
  <si>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</si>
  <si>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</si>
  <si>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</si>
  <si>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</si>
  <si>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</si>
  <si>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</si>
  <si>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</si>
  <si>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</si>
  <si>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</si>
  <si>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</si>
  <si>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</si>
  <si>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</si>
  <si>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</si>
  <si>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</si>
  <si>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</si>
  <si>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</si>
  <si>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</si>
  <si>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</si>
  <si>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</si>
  <si>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</si>
  <si>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</si>
  <si>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</si>
  <si>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</si>
  <si>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</si>
  <si>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</si>
  <si>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</si>
  <si>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</si>
  <si>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</si>
  <si>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</si>
  <si>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</si>
  <si>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</si>
  <si>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</si>
  <si>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</si>
  <si>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</si>
  <si>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</si>
  <si>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</si>
  <si>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</si>
  <si>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</si>
  <si>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</si>
  <si>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</si>
  <si>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</si>
  <si>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</si>
  <si>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</si>
  <si>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</si>
  <si>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</si>
  <si>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</si>
  <si>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</si>
  <si>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</si>
  <si>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</si>
  <si>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</si>
  <si>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</si>
  <si>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</si>
  <si>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</si>
  <si>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</si>
  <si>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</si>
  <si>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</si>
  <si>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</si>
  <si>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</si>
  <si>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</si>
  <si>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</si>
  <si>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</si>
  <si>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</si>
  <si>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</si>
  <si>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</si>
  <si>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</si>
  <si>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</si>
  <si>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</si>
  <si>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</si>
  <si>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</si>
  <si>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</si>
  <si>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</si>
  <si>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</si>
  <si>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</si>
  <si>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</si>
  <si>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</si>
  <si>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</si>
  <si>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</si>
  <si>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</si>
  <si>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</si>
  <si>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</si>
  <si>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</si>
  <si>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</si>
  <si>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</si>
  <si>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</si>
  <si>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</si>
  <si>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</si>
  <si>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</si>
  <si>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</si>
  <si>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</si>
  <si>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</si>
  <si>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</si>
  <si>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</si>
  <si>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</si>
  <si>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</si>
  <si>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</si>
  <si>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</si>
  <si>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</si>
  <si>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</si>
  <si>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</si>
  <si>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</si>
  <si>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</si>
  <si>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</si>
  <si>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</si>
  <si>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</si>
  <si>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</si>
  <si>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</si>
  <si>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</si>
  <si>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</si>
  <si>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</si>
  <si>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</si>
  <si>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</si>
  <si>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</si>
  <si>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</si>
  <si>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</si>
  <si>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</si>
  <si>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</si>
  <si>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</si>
  <si>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</si>
  <si>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</si>
  <si>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</si>
  <si>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</si>
  <si>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</si>
  <si>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</si>
  <si>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</si>
  <si>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</si>
  <si>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</si>
  <si>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</si>
  <si>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</si>
  <si>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</si>
  <si>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</si>
  <si>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</si>
  <si>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</si>
  <si>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</si>
  <si>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</si>
  <si>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</si>
  <si>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</si>
  <si>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</si>
  <si>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</si>
  <si>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</si>
  <si>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</si>
  <si>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</si>
  <si>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</si>
  <si>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</si>
  <si>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</si>
  <si>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</si>
  <si>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</si>
  <si>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</si>
  <si>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</si>
  <si>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</si>
  <si>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</si>
  <si>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</si>
  <si>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</si>
  <si>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</si>
  <si>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</si>
  <si>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</si>
  <si>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</si>
  <si>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</si>
  <si>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</si>
  <si>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</si>
  <si>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</si>
  <si>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</si>
  <si>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</si>
  <si>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</si>
  <si>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</si>
  <si>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</si>
  <si>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</si>
  <si>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</si>
  <si>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</si>
  <si>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</si>
  <si>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</si>
  <si>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</si>
  <si>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</si>
  <si>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</si>
  <si>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</si>
  <si>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</si>
  <si>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</si>
  <si>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</si>
  <si>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</si>
  <si>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</si>
  <si>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</si>
  <si>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</si>
  <si>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</si>
  <si>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</si>
  <si>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</si>
  <si>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</si>
  <si>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</si>
  <si>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</si>
  <si>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</si>
  <si>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</si>
  <si>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</si>
  <si>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</si>
  <si>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</si>
  <si>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</si>
  <si>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</si>
  <si>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</si>
  <si>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</si>
  <si>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</si>
  <si>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</si>
  <si>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</si>
  <si>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</si>
  <si>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</si>
  <si>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</si>
  <si>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</si>
  <si>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</si>
  <si>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</si>
  <si>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</si>
  <si>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</si>
  <si>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</si>
  <si>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</si>
  <si>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</si>
  <si>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</si>
  <si>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</si>
  <si>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</si>
  <si>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</si>
  <si>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</si>
  <si>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</si>
  <si>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</si>
  <si>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</si>
  <si>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</si>
  <si>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</si>
  <si>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</si>
  <si>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</si>
  <si>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</si>
  <si>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</si>
  <si>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</si>
  <si>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</si>
  <si>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</si>
  <si>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</si>
  <si>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</si>
  <si>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</si>
  <si>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</si>
  <si>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</si>
  <si>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</si>
  <si>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</si>
  <si>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</si>
  <si>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</si>
  <si>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</si>
  <si>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</si>
  <si>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</si>
  <si>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</si>
  <si>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</si>
  <si>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</si>
  <si>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</si>
  <si>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</si>
  <si>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</si>
  <si>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</si>
  <si>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</si>
  <si>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</si>
  <si>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</si>
  <si>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</si>
  <si>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</si>
  <si>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</si>
  <si>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</si>
  <si>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</si>
  <si>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</si>
  <si>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</si>
  <si>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</si>
  <si>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</si>
  <si>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</si>
  <si>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</si>
  <si>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</si>
  <si>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</si>
  <si>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</si>
  <si>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</si>
  <si>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</si>
  <si>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</si>
  <si>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</si>
  <si>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</si>
  <si>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</si>
  <si>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</si>
  <si>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</si>
  <si>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</si>
  <si>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</si>
  <si>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</si>
  <si>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</si>
  <si>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</si>
  <si>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</si>
  <si>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</si>
  <si>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</si>
  <si>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</si>
  <si>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</si>
  <si>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</si>
  <si>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</si>
  <si>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</si>
  <si>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</si>
  <si>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</si>
  <si>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</si>
  <si>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</si>
  <si>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</si>
  <si>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</si>
  <si>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</si>
  <si>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</si>
  <si>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</si>
  <si>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</si>
  <si>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</si>
  <si>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</si>
  <si>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</si>
  <si>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</si>
  <si>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</si>
  <si>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</si>
  <si>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</si>
  <si>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</si>
  <si>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</si>
  <si>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</si>
  <si>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</si>
  <si>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</si>
  <si>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</si>
  <si>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</si>
  <si>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</si>
  <si>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</si>
  <si>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</si>
  <si>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</si>
  <si>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</si>
  <si>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</si>
  <si>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</si>
  <si>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</si>
  <si>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</si>
  <si>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</si>
  <si>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</si>
  <si>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</si>
  <si>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</si>
  <si>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</si>
  <si>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</si>
  <si>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</si>
  <si>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</si>
  <si>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</si>
  <si>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</si>
  <si>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</si>
  <si>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</si>
  <si>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</si>
  <si>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</si>
  <si>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</si>
  <si>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</si>
  <si>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</si>
  <si>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</si>
  <si>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</si>
  <si>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</si>
  <si>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</si>
  <si>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</si>
  <si>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</si>
  <si>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</si>
  <si>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</si>
  <si>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SVETI LOVREČ</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</si>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</sst>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1344173.52</v>
      </c>
      <c r="D2" s="7">
        <f>'PR-RAS'!E6</f>
        <v>1553200.0999999996</v>
      </c>
      <c r="E2" s="7">
        <v>0</v>
      </c>
      <c r="F2" s="7">
        <v>0</v>
      </c>
      <c r="G2" s="8">
        <f t="shared" ref="G2:G274" si="0">(B2/1000)*(C2*1+D2*2)</f>
        <v>4450.5737199999985</v>
      </c>
      <c r="H2" s="8">
        <f t="shared" ref="H2:H274" si="1">ABS(C2-ROUND(C2,0))+ABS(D2-ROUND(D2,0))</f>
        <v>0.57999999960884452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857250.15</v>
      </c>
      <c r="D3" s="2">
        <f>'PR-RAS'!E7</f>
        <v>1012182.1599999999</v>
      </c>
      <c r="E3" s="2">
        <v>0</v>
      </c>
      <c r="F3" s="2">
        <v>0</v>
      </c>
      <c r="G3" s="3">
        <f t="shared" si="0"/>
        <v>5763.22894</v>
      </c>
      <c r="H3" s="3">
        <f t="shared" si="1"/>
        <v>0.30999999993946403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582239.53999999992</v>
      </c>
      <c r="D4" s="2">
        <f>'PR-RAS'!E8</f>
        <v>721896.67999999993</v>
      </c>
      <c r="E4" s="2">
        <v>0</v>
      </c>
      <c r="F4" s="2">
        <v>0</v>
      </c>
      <c r="G4" s="3">
        <f t="shared" si="0"/>
        <v>6078.0986999999996</v>
      </c>
      <c r="H4" s="3">
        <f t="shared" si="1"/>
        <v>0.780000000144355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531348.57999999996</v>
      </c>
      <c r="D5" s="2">
        <f>'PR-RAS'!E9</f>
        <v>622573.99</v>
      </c>
      <c r="E5" s="2">
        <v>0</v>
      </c>
      <c r="F5" s="2">
        <v>0</v>
      </c>
      <c r="G5" s="3">
        <f t="shared" si="0"/>
        <v>7105.9862400000002</v>
      </c>
      <c r="H5" s="3">
        <f t="shared" si="1"/>
        <v>0.43000000005122274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44262.09</v>
      </c>
      <c r="D6" s="2">
        <f>'PR-RAS'!E10</f>
        <v>46073.45</v>
      </c>
      <c r="E6" s="2">
        <v>0</v>
      </c>
      <c r="F6" s="2">
        <v>0</v>
      </c>
      <c r="G6" s="3">
        <f t="shared" si="0"/>
        <v>682.04494999999997</v>
      </c>
      <c r="H6" s="3">
        <f t="shared" si="1"/>
        <v>0.53999999999359716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29122.76</v>
      </c>
      <c r="D7" s="2">
        <f>'PR-RAS'!E11</f>
        <v>38531.1</v>
      </c>
      <c r="E7" s="2">
        <v>0</v>
      </c>
      <c r="F7" s="2">
        <v>0</v>
      </c>
      <c r="G7" s="3">
        <f t="shared" si="0"/>
        <v>637.10975999999994</v>
      </c>
      <c r="H7" s="3">
        <f t="shared" si="1"/>
        <v>0.34000000000014552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20030.64</v>
      </c>
      <c r="D8" s="2">
        <f>'PR-RAS'!E12</f>
        <v>43779.18</v>
      </c>
      <c r="E8" s="2">
        <v>0</v>
      </c>
      <c r="F8" s="2">
        <v>0</v>
      </c>
      <c r="G8" s="3">
        <f t="shared" si="0"/>
        <v>753.12300000000005</v>
      </c>
      <c r="H8" s="3">
        <f t="shared" si="1"/>
        <v>0.54000000000087311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43552.21</v>
      </c>
      <c r="E9" s="2">
        <v>0</v>
      </c>
      <c r="F9" s="2">
        <v>0</v>
      </c>
      <c r="G9" s="3">
        <f t="shared" si="0"/>
        <v>696.83536000000004</v>
      </c>
      <c r="H9" s="3">
        <f t="shared" si="1"/>
        <v>0.20999999999912689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42524.53</v>
      </c>
      <c r="D11" s="2">
        <f>'PR-RAS'!E15</f>
        <v>72613.25</v>
      </c>
      <c r="E11" s="2">
        <v>0</v>
      </c>
      <c r="F11" s="2">
        <v>0</v>
      </c>
      <c r="G11" s="3">
        <f t="shared" si="0"/>
        <v>1877.5102999999999</v>
      </c>
      <c r="H11" s="3">
        <f t="shared" si="1"/>
        <v>0.72000000000116415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269621.44</v>
      </c>
      <c r="D19" s="2">
        <f>'PR-RAS'!E23</f>
        <v>284342.77</v>
      </c>
      <c r="E19" s="2">
        <v>0</v>
      </c>
      <c r="F19" s="2">
        <v>0</v>
      </c>
      <c r="G19" s="3">
        <f t="shared" si="0"/>
        <v>15089.525639999998</v>
      </c>
      <c r="H19" s="3">
        <f t="shared" si="1"/>
        <v>0.66999999998370185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33556.89</v>
      </c>
      <c r="D20" s="2">
        <f>'PR-RAS'!E24</f>
        <v>42456.12</v>
      </c>
      <c r="E20" s="2">
        <v>0</v>
      </c>
      <c r="F20" s="2">
        <v>0</v>
      </c>
      <c r="G20" s="3">
        <f t="shared" si="0"/>
        <v>2250.91347</v>
      </c>
      <c r="H20" s="3">
        <f t="shared" si="1"/>
        <v>0.23000000000320142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236064.55</v>
      </c>
      <c r="D23" s="2">
        <f>'PR-RAS'!E27</f>
        <v>241886.65</v>
      </c>
      <c r="E23" s="2">
        <v>0</v>
      </c>
      <c r="F23" s="2">
        <v>0</v>
      </c>
      <c r="G23" s="3">
        <f t="shared" si="0"/>
        <v>15836.432699999999</v>
      </c>
      <c r="H23" s="3">
        <f t="shared" si="1"/>
        <v>0.8000000000174623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5389.17</v>
      </c>
      <c r="D25" s="2">
        <f>'PR-RAS'!E29</f>
        <v>5942.71</v>
      </c>
      <c r="E25" s="2">
        <v>0</v>
      </c>
      <c r="F25" s="2">
        <v>0</v>
      </c>
      <c r="G25" s="3">
        <f t="shared" si="0"/>
        <v>414.59016000000003</v>
      </c>
      <c r="H25" s="3">
        <f t="shared" si="1"/>
        <v>0.46000000000003638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5389.17</v>
      </c>
      <c r="D27" s="2">
        <f>'PR-RAS'!E31</f>
        <v>5942.71</v>
      </c>
      <c r="E27" s="2">
        <v>0</v>
      </c>
      <c r="F27" s="2">
        <v>0</v>
      </c>
      <c r="G27" s="3">
        <f t="shared" si="0"/>
        <v>449.13934</v>
      </c>
      <c r="H27" s="3">
        <f t="shared" si="1"/>
        <v>0.46000000000003638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264561.98</v>
      </c>
      <c r="D45" s="2">
        <f>'PR-RAS'!E49</f>
        <v>334763.87</v>
      </c>
      <c r="E45" s="2">
        <v>0</v>
      </c>
      <c r="F45" s="2">
        <v>0</v>
      </c>
      <c r="G45" s="3">
        <f t="shared" si="0"/>
        <v>41099.947679999997</v>
      </c>
      <c r="H45" s="3">
        <f t="shared" si="1"/>
        <v>0.15000000002328306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260941.28</v>
      </c>
      <c r="D54" s="2">
        <f>'PR-RAS'!E58</f>
        <v>208582.87</v>
      </c>
      <c r="E54" s="2">
        <v>0</v>
      </c>
      <c r="F54" s="2">
        <v>0</v>
      </c>
      <c r="G54" s="3">
        <f t="shared" si="0"/>
        <v>35939.672059999997</v>
      </c>
      <c r="H54" s="3">
        <f t="shared" si="1"/>
        <v>0.41000000000349246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44632.74</v>
      </c>
      <c r="D55" s="2">
        <f>'PR-RAS'!E59</f>
        <v>165582.87</v>
      </c>
      <c r="E55" s="2">
        <v>0</v>
      </c>
      <c r="F55" s="2">
        <v>0</v>
      </c>
      <c r="G55" s="3">
        <f t="shared" si="0"/>
        <v>20293.117919999997</v>
      </c>
      <c r="H55" s="3">
        <f t="shared" si="1"/>
        <v>0.39000000000669388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216308.54</v>
      </c>
      <c r="D56" s="2">
        <f>'PR-RAS'!E60</f>
        <v>43000</v>
      </c>
      <c r="E56" s="2">
        <v>0</v>
      </c>
      <c r="F56" s="2">
        <v>0</v>
      </c>
      <c r="G56" s="3">
        <f t="shared" si="0"/>
        <v>16626.969700000001</v>
      </c>
      <c r="H56" s="3">
        <f t="shared" si="1"/>
        <v>0.45999999999185093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3620.7</v>
      </c>
      <c r="D60" s="2">
        <f>'PR-RAS'!E64</f>
        <v>3337.6</v>
      </c>
      <c r="E60" s="2">
        <v>0</v>
      </c>
      <c r="F60" s="2">
        <v>0</v>
      </c>
      <c r="G60" s="3">
        <f t="shared" si="0"/>
        <v>607.45809999999994</v>
      </c>
      <c r="H60" s="3">
        <f t="shared" si="1"/>
        <v>0.70000000000027285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3620.7</v>
      </c>
      <c r="D61" s="2">
        <f>'PR-RAS'!E65</f>
        <v>3337.6</v>
      </c>
      <c r="E61" s="2">
        <v>0</v>
      </c>
      <c r="F61" s="2">
        <v>0</v>
      </c>
      <c r="G61" s="3">
        <f t="shared" si="0"/>
        <v>617.75399999999991</v>
      </c>
      <c r="H61" s="3">
        <f t="shared" si="1"/>
        <v>0.70000000000027285</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122843.4</v>
      </c>
      <c r="E70" s="2">
        <v>0</v>
      </c>
      <c r="F70" s="2">
        <v>0</v>
      </c>
      <c r="G70" s="3">
        <f t="shared" si="0"/>
        <v>16952.389200000001</v>
      </c>
      <c r="H70" s="3">
        <f t="shared" si="1"/>
        <v>0.39999999999417923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122843.4</v>
      </c>
      <c r="E72" s="2">
        <v>0</v>
      </c>
      <c r="F72" s="2">
        <v>0</v>
      </c>
      <c r="G72" s="3">
        <f t="shared" si="0"/>
        <v>17443.762799999997</v>
      </c>
      <c r="H72" s="3">
        <f t="shared" si="1"/>
        <v>0.39999999999417923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38354.32</v>
      </c>
      <c r="D78" s="2">
        <f>'PR-RAS'!E82</f>
        <v>39171.729999999996</v>
      </c>
      <c r="E78" s="2">
        <v>0</v>
      </c>
      <c r="F78" s="2">
        <v>0</v>
      </c>
      <c r="G78" s="3">
        <f t="shared" si="0"/>
        <v>8985.7290599999997</v>
      </c>
      <c r="H78" s="3">
        <f t="shared" si="1"/>
        <v>0.5900000000037835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230.5</v>
      </c>
      <c r="D79" s="2">
        <f>'PR-RAS'!E83</f>
        <v>168.63</v>
      </c>
      <c r="E79" s="2">
        <v>0</v>
      </c>
      <c r="F79" s="2">
        <v>0</v>
      </c>
      <c r="G79" s="3">
        <f t="shared" si="0"/>
        <v>44.28528</v>
      </c>
      <c r="H79" s="3">
        <f t="shared" si="1"/>
        <v>0.87000000000000455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94.1</v>
      </c>
      <c r="D81" s="2">
        <f>'PR-RAS'!E85</f>
        <v>19.829999999999998</v>
      </c>
      <c r="E81" s="2">
        <v>0</v>
      </c>
      <c r="F81" s="2">
        <v>0</v>
      </c>
      <c r="G81" s="3">
        <f t="shared" si="0"/>
        <v>10.700799999999999</v>
      </c>
      <c r="H81" s="3">
        <f t="shared" si="1"/>
        <v>0.26999999999999602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136.4</v>
      </c>
      <c r="D84" s="2">
        <f>'PR-RAS'!E88</f>
        <v>148.80000000000001</v>
      </c>
      <c r="E84" s="2">
        <v>0</v>
      </c>
      <c r="F84" s="2">
        <v>0</v>
      </c>
      <c r="G84" s="3">
        <f t="shared" si="0"/>
        <v>36.021999999999998</v>
      </c>
      <c r="H84" s="3">
        <f t="shared" si="1"/>
        <v>0.59999999999999432</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38123.82</v>
      </c>
      <c r="D87" s="2">
        <f>'PR-RAS'!E91</f>
        <v>39003.1</v>
      </c>
      <c r="E87" s="2">
        <v>0</v>
      </c>
      <c r="F87" s="2">
        <v>0</v>
      </c>
      <c r="G87" s="3">
        <f t="shared" si="0"/>
        <v>9987.1817199999987</v>
      </c>
      <c r="H87" s="3">
        <f t="shared" si="1"/>
        <v>0.27999999999883585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18815.87</v>
      </c>
      <c r="D89" s="2">
        <f>'PR-RAS'!E93</f>
        <v>14516.22</v>
      </c>
      <c r="E89" s="2">
        <v>0</v>
      </c>
      <c r="F89" s="2">
        <v>0</v>
      </c>
      <c r="G89" s="3">
        <f t="shared" si="0"/>
        <v>4210.6512799999991</v>
      </c>
      <c r="H89" s="3">
        <f t="shared" si="1"/>
        <v>0.3500000000003638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19233.41</v>
      </c>
      <c r="D90" s="2">
        <f>'PR-RAS'!E94</f>
        <v>24486.880000000001</v>
      </c>
      <c r="E90" s="2">
        <v>0</v>
      </c>
      <c r="F90" s="2">
        <v>0</v>
      </c>
      <c r="G90" s="3">
        <f t="shared" si="0"/>
        <v>6070.4381299999995</v>
      </c>
      <c r="H90" s="3">
        <f t="shared" si="1"/>
        <v>0.52999999999883585</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74.540000000000006</v>
      </c>
      <c r="D93" s="2">
        <f>'PR-RAS'!E97</f>
        <v>0</v>
      </c>
      <c r="E93" s="2">
        <v>0</v>
      </c>
      <c r="F93" s="2">
        <v>0</v>
      </c>
      <c r="G93" s="3">
        <f t="shared" si="0"/>
        <v>6.8576800000000002</v>
      </c>
      <c r="H93" s="3">
        <f t="shared" si="1"/>
        <v>0.45999999999999375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168007.07</v>
      </c>
      <c r="D102" s="2">
        <f>'PR-RAS'!E106</f>
        <v>155600.63999999998</v>
      </c>
      <c r="E102" s="2">
        <v>0</v>
      </c>
      <c r="F102" s="2">
        <v>0</v>
      </c>
      <c r="G102" s="3">
        <f t="shared" si="0"/>
        <v>48400.04335</v>
      </c>
      <c r="H102" s="3">
        <f t="shared" si="1"/>
        <v>0.43000000002211891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9498.57</v>
      </c>
      <c r="D103" s="2">
        <f>'PR-RAS'!E107</f>
        <v>11975.66</v>
      </c>
      <c r="E103" s="2">
        <v>0</v>
      </c>
      <c r="F103" s="2">
        <v>0</v>
      </c>
      <c r="G103" s="3">
        <f t="shared" si="0"/>
        <v>3411.8887799999998</v>
      </c>
      <c r="H103" s="3">
        <f t="shared" si="1"/>
        <v>0.77000000000043656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9498.57</v>
      </c>
      <c r="D107" s="2">
        <f>'PR-RAS'!E111</f>
        <v>11975.66</v>
      </c>
      <c r="E107" s="2">
        <v>0</v>
      </c>
      <c r="F107" s="2">
        <v>0</v>
      </c>
      <c r="G107" s="3">
        <f t="shared" si="0"/>
        <v>3545.6883399999997</v>
      </c>
      <c r="H107" s="3">
        <f t="shared" si="1"/>
        <v>0.77000000000043656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282.32</v>
      </c>
      <c r="D108" s="2">
        <f>'PR-RAS'!E112</f>
        <v>2757.15</v>
      </c>
      <c r="E108" s="2">
        <v>0</v>
      </c>
      <c r="F108" s="2">
        <v>0</v>
      </c>
      <c r="G108" s="3">
        <f t="shared" si="0"/>
        <v>620.23833999999999</v>
      </c>
      <c r="H108" s="3">
        <f t="shared" si="1"/>
        <v>0.47000000000008413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282.32</v>
      </c>
      <c r="D110" s="2">
        <f>'PR-RAS'!E114</f>
        <v>35.56</v>
      </c>
      <c r="E110" s="2">
        <v>0</v>
      </c>
      <c r="F110" s="2">
        <v>0</v>
      </c>
      <c r="G110" s="3">
        <f t="shared" si="0"/>
        <v>38.52496</v>
      </c>
      <c r="H110" s="3">
        <f t="shared" si="1"/>
        <v>0.75999999999999091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589.44000000000005</v>
      </c>
      <c r="E111" s="2">
        <v>0</v>
      </c>
      <c r="F111" s="2">
        <v>0</v>
      </c>
      <c r="G111" s="3">
        <f t="shared" si="0"/>
        <v>129.67680000000001</v>
      </c>
      <c r="H111" s="3">
        <f t="shared" si="1"/>
        <v>0.44000000000005457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2132.15</v>
      </c>
      <c r="E113" s="2">
        <v>0</v>
      </c>
      <c r="F113" s="2">
        <v>0</v>
      </c>
      <c r="G113" s="3">
        <f t="shared" si="0"/>
        <v>477.60160000000002</v>
      </c>
      <c r="H113" s="3">
        <f t="shared" si="1"/>
        <v>0.15000000000009095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158226.18</v>
      </c>
      <c r="D116" s="2">
        <f>'PR-RAS'!E120</f>
        <v>140867.82999999999</v>
      </c>
      <c r="E116" s="2">
        <v>0</v>
      </c>
      <c r="F116" s="2">
        <v>0</v>
      </c>
      <c r="G116" s="3">
        <f t="shared" si="0"/>
        <v>50595.611599999997</v>
      </c>
      <c r="H116" s="3">
        <f t="shared" si="1"/>
        <v>0.35000000000582077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106499.99</v>
      </c>
      <c r="D117" s="2">
        <f>'PR-RAS'!E121</f>
        <v>85850.54</v>
      </c>
      <c r="E117" s="2">
        <v>0</v>
      </c>
      <c r="F117" s="2">
        <v>0</v>
      </c>
      <c r="G117" s="3">
        <f t="shared" si="0"/>
        <v>32271.324120000001</v>
      </c>
      <c r="H117" s="3">
        <f t="shared" si="1"/>
        <v>0.47000000000116415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51726.19</v>
      </c>
      <c r="D118" s="2">
        <f>'PR-RAS'!E122</f>
        <v>55017.29</v>
      </c>
      <c r="E118" s="2">
        <v>0</v>
      </c>
      <c r="F118" s="2">
        <v>0</v>
      </c>
      <c r="G118" s="3">
        <f t="shared" si="0"/>
        <v>18926.010090000003</v>
      </c>
      <c r="H118" s="3">
        <f t="shared" si="1"/>
        <v>0.48000000000320142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16000</v>
      </c>
      <c r="D121" s="2">
        <f>'PR-RAS'!E125</f>
        <v>11481.7</v>
      </c>
      <c r="E121" s="2">
        <v>0</v>
      </c>
      <c r="F121" s="2">
        <v>0</v>
      </c>
      <c r="G121" s="3">
        <f t="shared" si="0"/>
        <v>4675.6080000000002</v>
      </c>
      <c r="H121" s="3">
        <f t="shared" si="1"/>
        <v>0.2999999999992724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16000</v>
      </c>
      <c r="D125" s="2">
        <f>'PR-RAS'!E129</f>
        <v>11481.7</v>
      </c>
      <c r="E125" s="2">
        <v>0</v>
      </c>
      <c r="F125" s="2">
        <v>0</v>
      </c>
      <c r="G125" s="3">
        <f t="shared" si="0"/>
        <v>4831.4616000000005</v>
      </c>
      <c r="H125" s="3">
        <f t="shared" si="1"/>
        <v>0.2999999999992724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16000</v>
      </c>
      <c r="D126" s="2">
        <f>'PR-RAS'!E130</f>
        <v>11481.7</v>
      </c>
      <c r="E126" s="2">
        <v>0</v>
      </c>
      <c r="F126" s="2">
        <v>0</v>
      </c>
      <c r="G126" s="3">
        <f t="shared" si="0"/>
        <v>4870.4250000000002</v>
      </c>
      <c r="H126" s="3">
        <f t="shared" si="1"/>
        <v>0.2999999999992724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1057632.8</v>
      </c>
      <c r="D148" s="2">
        <f>'PR-RAS'!E152</f>
        <v>1223448.97</v>
      </c>
      <c r="E148" s="2">
        <v>0</v>
      </c>
      <c r="F148" s="2">
        <v>0</v>
      </c>
      <c r="G148" s="3">
        <f t="shared" si="0"/>
        <v>515166.01877999998</v>
      </c>
      <c r="H148" s="3">
        <f t="shared" si="1"/>
        <v>0.22999999998137355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116516.15999999999</v>
      </c>
      <c r="D149" s="2">
        <f>'PR-RAS'!E153</f>
        <v>145673.89000000001</v>
      </c>
      <c r="E149" s="2">
        <v>0</v>
      </c>
      <c r="F149" s="2">
        <v>0</v>
      </c>
      <c r="G149" s="3">
        <f t="shared" si="0"/>
        <v>60363.863119999995</v>
      </c>
      <c r="H149" s="3">
        <f t="shared" si="1"/>
        <v>0.26999999997497071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97936.18</v>
      </c>
      <c r="D150" s="2">
        <f>'PR-RAS'!E154</f>
        <v>121685.57</v>
      </c>
      <c r="E150" s="2">
        <v>0</v>
      </c>
      <c r="F150" s="2">
        <v>0</v>
      </c>
      <c r="G150" s="3">
        <f t="shared" si="0"/>
        <v>50854.790679999998</v>
      </c>
      <c r="H150" s="3">
        <f t="shared" si="1"/>
        <v>0.60999999998603016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97936.18</v>
      </c>
      <c r="D151" s="2">
        <f>'PR-RAS'!E155</f>
        <v>121685.57</v>
      </c>
      <c r="E151" s="2">
        <v>0</v>
      </c>
      <c r="F151" s="2">
        <v>0</v>
      </c>
      <c r="G151" s="3">
        <f t="shared" si="0"/>
        <v>51196.097999999998</v>
      </c>
      <c r="H151" s="3">
        <f t="shared" si="1"/>
        <v>0.60999999998603016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3900</v>
      </c>
      <c r="D155" s="2">
        <f>'PR-RAS'!E159</f>
        <v>5519.13</v>
      </c>
      <c r="E155" s="2">
        <v>0</v>
      </c>
      <c r="F155" s="2">
        <v>0</v>
      </c>
      <c r="G155" s="3">
        <f t="shared" si="0"/>
        <v>2300.4920400000001</v>
      </c>
      <c r="H155" s="3">
        <f t="shared" si="1"/>
        <v>0.13000000000010914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14679.98</v>
      </c>
      <c r="D156" s="2">
        <f>'PR-RAS'!E160</f>
        <v>18469.189999999999</v>
      </c>
      <c r="E156" s="2">
        <v>0</v>
      </c>
      <c r="F156" s="2">
        <v>0</v>
      </c>
      <c r="G156" s="3">
        <f t="shared" si="0"/>
        <v>8000.8458000000001</v>
      </c>
      <c r="H156" s="3">
        <f t="shared" si="1"/>
        <v>0.20999999999912689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14679.98</v>
      </c>
      <c r="D158" s="2">
        <f>'PR-RAS'!E162</f>
        <v>18469.189999999999</v>
      </c>
      <c r="E158" s="2">
        <v>0</v>
      </c>
      <c r="F158" s="2">
        <v>0</v>
      </c>
      <c r="G158" s="3">
        <f t="shared" si="0"/>
        <v>8104.0825199999999</v>
      </c>
      <c r="H158" s="3">
        <f t="shared" si="1"/>
        <v>0.20999999999912689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591807.95000000007</v>
      </c>
      <c r="D160" s="2">
        <f>'PR-RAS'!E164</f>
        <v>609115.21</v>
      </c>
      <c r="E160" s="2">
        <v>0</v>
      </c>
      <c r="F160" s="2">
        <v>0</v>
      </c>
      <c r="G160" s="3">
        <f t="shared" si="0"/>
        <v>287796.10083000001</v>
      </c>
      <c r="H160" s="3">
        <f t="shared" si="1"/>
        <v>0.2599999998928979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7087.6399999999994</v>
      </c>
      <c r="D161" s="2">
        <f>'PR-RAS'!E165</f>
        <v>6803.36</v>
      </c>
      <c r="E161" s="2">
        <v>0</v>
      </c>
      <c r="F161" s="2">
        <v>0</v>
      </c>
      <c r="G161" s="3">
        <f t="shared" si="0"/>
        <v>3311.0976000000001</v>
      </c>
      <c r="H161" s="3">
        <f t="shared" si="1"/>
        <v>0.72000000000025466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203.03</v>
      </c>
      <c r="D162" s="2">
        <f>'PR-RAS'!E166</f>
        <v>408.45</v>
      </c>
      <c r="E162" s="2">
        <v>0</v>
      </c>
      <c r="F162" s="2">
        <v>0</v>
      </c>
      <c r="G162" s="3">
        <f t="shared" si="0"/>
        <v>164.20873</v>
      </c>
      <c r="H162" s="3">
        <f t="shared" si="1"/>
        <v>0.47999999999998977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5364.11</v>
      </c>
      <c r="D163" s="2">
        <f>'PR-RAS'!E167</f>
        <v>4289.76</v>
      </c>
      <c r="E163" s="2">
        <v>0</v>
      </c>
      <c r="F163" s="2">
        <v>0</v>
      </c>
      <c r="G163" s="3">
        <f t="shared" si="0"/>
        <v>2258.8680600000002</v>
      </c>
      <c r="H163" s="3">
        <f t="shared" si="1"/>
        <v>0.3499999999994543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750.65</v>
      </c>
      <c r="E164" s="2">
        <v>0</v>
      </c>
      <c r="F164" s="2">
        <v>0</v>
      </c>
      <c r="G164" s="3">
        <f t="shared" si="0"/>
        <v>244.71190000000001</v>
      </c>
      <c r="H164" s="3">
        <f t="shared" si="1"/>
        <v>0.35000000000002274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1520.5</v>
      </c>
      <c r="D165" s="2">
        <f>'PR-RAS'!E169</f>
        <v>1354.5</v>
      </c>
      <c r="E165" s="2">
        <v>0</v>
      </c>
      <c r="F165" s="2">
        <v>0</v>
      </c>
      <c r="G165" s="3">
        <f t="shared" si="0"/>
        <v>693.63800000000003</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72672.490000000005</v>
      </c>
      <c r="D166" s="2">
        <f>'PR-RAS'!E170</f>
        <v>79585.490000000005</v>
      </c>
      <c r="E166" s="2">
        <v>0</v>
      </c>
      <c r="F166" s="2">
        <v>0</v>
      </c>
      <c r="G166" s="3">
        <f t="shared" si="0"/>
        <v>38254.17255000001</v>
      </c>
      <c r="H166" s="3">
        <f t="shared" si="1"/>
        <v>0.98000000001047738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15983.69</v>
      </c>
      <c r="D167" s="2">
        <f>'PR-RAS'!E171</f>
        <v>23215.57</v>
      </c>
      <c r="E167" s="2">
        <v>0</v>
      </c>
      <c r="F167" s="2">
        <v>0</v>
      </c>
      <c r="G167" s="3">
        <f t="shared" si="0"/>
        <v>10360.861780000001</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49264.94</v>
      </c>
      <c r="D169" s="2">
        <f>'PR-RAS'!E173</f>
        <v>51689.34</v>
      </c>
      <c r="E169" s="2">
        <v>0</v>
      </c>
      <c r="F169" s="2">
        <v>0</v>
      </c>
      <c r="G169" s="3">
        <f t="shared" si="0"/>
        <v>25644.12816</v>
      </c>
      <c r="H169" s="3">
        <f t="shared" si="1"/>
        <v>0.39999999999417923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2838.78</v>
      </c>
      <c r="D170" s="2">
        <f>'PR-RAS'!E174</f>
        <v>1585.92</v>
      </c>
      <c r="E170" s="2">
        <v>0</v>
      </c>
      <c r="F170" s="2">
        <v>0</v>
      </c>
      <c r="G170" s="3">
        <f t="shared" si="0"/>
        <v>1015.7947800000002</v>
      </c>
      <c r="H170" s="3">
        <f t="shared" si="1"/>
        <v>0.29999999999972715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4465.08</v>
      </c>
      <c r="D171" s="2">
        <f>'PR-RAS'!E175</f>
        <v>2428.94</v>
      </c>
      <c r="E171" s="2">
        <v>0</v>
      </c>
      <c r="F171" s="2">
        <v>0</v>
      </c>
      <c r="G171" s="3">
        <f t="shared" si="0"/>
        <v>1584.9032</v>
      </c>
      <c r="H171" s="3">
        <f t="shared" si="1"/>
        <v>0.13999999999987267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120</v>
      </c>
      <c r="D173" s="2">
        <f>'PR-RAS'!E177</f>
        <v>665.72</v>
      </c>
      <c r="E173" s="2">
        <v>0</v>
      </c>
      <c r="F173" s="2">
        <v>0</v>
      </c>
      <c r="G173" s="3">
        <f t="shared" si="0"/>
        <v>249.64767999999998</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462678.43000000005</v>
      </c>
      <c r="D174" s="2">
        <f>'PR-RAS'!E178</f>
        <v>461283.91000000003</v>
      </c>
      <c r="E174" s="2">
        <v>0</v>
      </c>
      <c r="F174" s="2">
        <v>0</v>
      </c>
      <c r="G174" s="3">
        <f t="shared" si="0"/>
        <v>239647.60124999998</v>
      </c>
      <c r="H174" s="3">
        <f t="shared" si="1"/>
        <v>0.52000000001862645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3319.7</v>
      </c>
      <c r="D175" s="2">
        <f>'PR-RAS'!E179</f>
        <v>5519.57</v>
      </c>
      <c r="E175" s="2">
        <v>0</v>
      </c>
      <c r="F175" s="2">
        <v>0</v>
      </c>
      <c r="G175" s="3">
        <f t="shared" si="0"/>
        <v>2498.4381599999997</v>
      </c>
      <c r="H175" s="3">
        <f t="shared" si="1"/>
        <v>0.73000000000047294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112807.27</v>
      </c>
      <c r="D176" s="2">
        <f>'PR-RAS'!E180</f>
        <v>190248.13</v>
      </c>
      <c r="E176" s="2">
        <v>0</v>
      </c>
      <c r="F176" s="2">
        <v>0</v>
      </c>
      <c r="G176" s="3">
        <f t="shared" si="0"/>
        <v>86328.117750000005</v>
      </c>
      <c r="H176" s="3">
        <f t="shared" si="1"/>
        <v>0.40000000000873115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10345.530000000001</v>
      </c>
      <c r="D177" s="2">
        <f>'PR-RAS'!E181</f>
        <v>22927.13</v>
      </c>
      <c r="E177" s="2">
        <v>0</v>
      </c>
      <c r="F177" s="2">
        <v>0</v>
      </c>
      <c r="G177" s="3">
        <f t="shared" si="0"/>
        <v>9891.1630399999995</v>
      </c>
      <c r="H177" s="3">
        <f t="shared" si="1"/>
        <v>0.6000000000003638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131092.57</v>
      </c>
      <c r="D178" s="2">
        <f>'PR-RAS'!E182</f>
        <v>88222.57</v>
      </c>
      <c r="E178" s="2">
        <v>0</v>
      </c>
      <c r="F178" s="2">
        <v>0</v>
      </c>
      <c r="G178" s="3">
        <f t="shared" si="0"/>
        <v>54434.17467</v>
      </c>
      <c r="H178" s="3">
        <f t="shared" si="1"/>
        <v>0.85999999998603016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8454.01</v>
      </c>
      <c r="D179" s="2">
        <f>'PR-RAS'!E183</f>
        <v>11641.63</v>
      </c>
      <c r="E179" s="2">
        <v>0</v>
      </c>
      <c r="F179" s="2">
        <v>0</v>
      </c>
      <c r="G179" s="3">
        <f t="shared" si="0"/>
        <v>5649.2340599999989</v>
      </c>
      <c r="H179" s="3">
        <f t="shared" si="1"/>
        <v>0.38000000000101863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2304.15</v>
      </c>
      <c r="D180" s="2">
        <f>'PR-RAS'!E184</f>
        <v>3326.85</v>
      </c>
      <c r="E180" s="2">
        <v>0</v>
      </c>
      <c r="F180" s="2">
        <v>0</v>
      </c>
      <c r="G180" s="3">
        <f t="shared" si="0"/>
        <v>1603.45515</v>
      </c>
      <c r="H180" s="3">
        <f t="shared" si="1"/>
        <v>0.3000000000001819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148920.4</v>
      </c>
      <c r="D181" s="2">
        <f>'PR-RAS'!E185</f>
        <v>102081.57</v>
      </c>
      <c r="E181" s="2">
        <v>0</v>
      </c>
      <c r="F181" s="2">
        <v>0</v>
      </c>
      <c r="G181" s="3">
        <f t="shared" si="0"/>
        <v>63555.037200000006</v>
      </c>
      <c r="H181" s="3">
        <f t="shared" si="1"/>
        <v>0.82999999998719431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8641.4599999999991</v>
      </c>
      <c r="D182" s="2">
        <f>'PR-RAS'!E186</f>
        <v>9008.51</v>
      </c>
      <c r="E182" s="2">
        <v>0</v>
      </c>
      <c r="F182" s="2">
        <v>0</v>
      </c>
      <c r="G182" s="3">
        <f t="shared" si="0"/>
        <v>4825.1848799999998</v>
      </c>
      <c r="H182" s="3">
        <f t="shared" si="1"/>
        <v>0.94999999999890861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36793.339999999997</v>
      </c>
      <c r="D183" s="2">
        <f>'PR-RAS'!E187</f>
        <v>28307.95</v>
      </c>
      <c r="E183" s="2">
        <v>0</v>
      </c>
      <c r="F183" s="2">
        <v>0</v>
      </c>
      <c r="G183" s="3">
        <f t="shared" si="0"/>
        <v>17000.481679999997</v>
      </c>
      <c r="H183" s="3">
        <f t="shared" si="1"/>
        <v>0.38999999999577994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522.54999999999995</v>
      </c>
      <c r="D184" s="2">
        <f>'PR-RAS'!E188</f>
        <v>0</v>
      </c>
      <c r="E184" s="2">
        <v>0</v>
      </c>
      <c r="F184" s="2">
        <v>0</v>
      </c>
      <c r="G184" s="3">
        <f t="shared" si="0"/>
        <v>95.626649999999984</v>
      </c>
      <c r="H184" s="3">
        <f t="shared" si="1"/>
        <v>0.45000000000004547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48846.84</v>
      </c>
      <c r="D190" s="2">
        <f>'PR-RAS'!E194</f>
        <v>61442.45</v>
      </c>
      <c r="E190" s="2">
        <v>0</v>
      </c>
      <c r="F190" s="2">
        <v>0</v>
      </c>
      <c r="G190" s="3">
        <f t="shared" si="0"/>
        <v>32457.298859999999</v>
      </c>
      <c r="H190" s="3">
        <f t="shared" si="1"/>
        <v>0.61000000000058208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16051.33</v>
      </c>
      <c r="D191" s="2">
        <f>'PR-RAS'!E195</f>
        <v>26586.78</v>
      </c>
      <c r="E191" s="2">
        <v>0</v>
      </c>
      <c r="F191" s="2">
        <v>0</v>
      </c>
      <c r="G191" s="3">
        <f t="shared" si="0"/>
        <v>13152.7291</v>
      </c>
      <c r="H191" s="3">
        <f t="shared" si="1"/>
        <v>0.55000000000109139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2936.68</v>
      </c>
      <c r="D192" s="2">
        <f>'PR-RAS'!E196</f>
        <v>4902.93</v>
      </c>
      <c r="E192" s="2">
        <v>0</v>
      </c>
      <c r="F192" s="2">
        <v>0</v>
      </c>
      <c r="G192" s="3">
        <f t="shared" si="0"/>
        <v>2433.8251400000004</v>
      </c>
      <c r="H192" s="3">
        <f t="shared" si="1"/>
        <v>0.38999999999987267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701.4</v>
      </c>
      <c r="D193" s="2">
        <f>'PR-RAS'!E197</f>
        <v>699.8</v>
      </c>
      <c r="E193" s="2">
        <v>0</v>
      </c>
      <c r="F193" s="2">
        <v>0</v>
      </c>
      <c r="G193" s="3">
        <f t="shared" si="0"/>
        <v>403.392</v>
      </c>
      <c r="H193" s="3">
        <f t="shared" si="1"/>
        <v>0.60000000000002274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2017</v>
      </c>
      <c r="D194" s="2">
        <f>'PR-RAS'!E198</f>
        <v>2017</v>
      </c>
      <c r="E194" s="2">
        <v>0</v>
      </c>
      <c r="F194" s="2">
        <v>0</v>
      </c>
      <c r="G194" s="3">
        <f t="shared" si="0"/>
        <v>1167.8430000000001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1901.23</v>
      </c>
      <c r="D195" s="2">
        <f>'PR-RAS'!E199</f>
        <v>6628.97</v>
      </c>
      <c r="E195" s="2">
        <v>0</v>
      </c>
      <c r="F195" s="2">
        <v>0</v>
      </c>
      <c r="G195" s="3">
        <f t="shared" si="0"/>
        <v>2940.87898</v>
      </c>
      <c r="H195" s="3">
        <f t="shared" si="1"/>
        <v>0.25999999999976353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1300</v>
      </c>
      <c r="E196" s="2">
        <v>0</v>
      </c>
      <c r="F196" s="2">
        <v>0</v>
      </c>
      <c r="G196" s="3">
        <f t="shared" si="0"/>
        <v>507</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25239.200000000001</v>
      </c>
      <c r="D197" s="2">
        <f>'PR-RAS'!E201</f>
        <v>19306.97</v>
      </c>
      <c r="E197" s="2">
        <v>0</v>
      </c>
      <c r="F197" s="2">
        <v>0</v>
      </c>
      <c r="G197" s="3">
        <f t="shared" si="0"/>
        <v>12515.21544</v>
      </c>
      <c r="H197" s="3">
        <f t="shared" si="1"/>
        <v>0.22999999999956344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21543.35</v>
      </c>
      <c r="D198" s="2">
        <f>'PR-RAS'!E202</f>
        <v>1810.03</v>
      </c>
      <c r="E198" s="2">
        <v>0</v>
      </c>
      <c r="F198" s="2">
        <v>0</v>
      </c>
      <c r="G198" s="3">
        <f t="shared" si="0"/>
        <v>4957.1917700000004</v>
      </c>
      <c r="H198" s="3">
        <f t="shared" si="1"/>
        <v>0.37999999999851752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29.04</v>
      </c>
      <c r="E204" s="2">
        <v>0</v>
      </c>
      <c r="F204" s="2">
        <v>0</v>
      </c>
      <c r="G204" s="3">
        <f t="shared" si="0"/>
        <v>11.790240000000001</v>
      </c>
      <c r="H204" s="3">
        <f t="shared" si="1"/>
        <v>3.9999999999999147E-2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29.04</v>
      </c>
      <c r="E207" s="2">
        <v>0</v>
      </c>
      <c r="F207" s="2">
        <v>0</v>
      </c>
      <c r="G207" s="3">
        <f t="shared" si="0"/>
        <v>11.964479999999998</v>
      </c>
      <c r="H207" s="3">
        <f t="shared" si="1"/>
        <v>3.9999999999999147E-2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21543.35</v>
      </c>
      <c r="D212" s="2">
        <f>'PR-RAS'!E216</f>
        <v>1780.99</v>
      </c>
      <c r="E212" s="2">
        <v>0</v>
      </c>
      <c r="F212" s="2">
        <v>0</v>
      </c>
      <c r="G212" s="3">
        <f t="shared" si="0"/>
        <v>5297.2246299999997</v>
      </c>
      <c r="H212" s="3">
        <f t="shared" si="1"/>
        <v>0.35999999999853571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1542.73</v>
      </c>
      <c r="D213" s="2">
        <f>'PR-RAS'!E217</f>
        <v>1764.54</v>
      </c>
      <c r="E213" s="2">
        <v>0</v>
      </c>
      <c r="F213" s="2">
        <v>0</v>
      </c>
      <c r="G213" s="3">
        <f t="shared" si="0"/>
        <v>1075.22372</v>
      </c>
      <c r="H213" s="3">
        <f t="shared" si="1"/>
        <v>0.73000000000001819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0.62</v>
      </c>
      <c r="D215" s="2">
        <f>'PR-RAS'!E219</f>
        <v>16.45</v>
      </c>
      <c r="E215" s="2">
        <v>0</v>
      </c>
      <c r="F215" s="2">
        <v>0</v>
      </c>
      <c r="G215" s="3">
        <f t="shared" si="0"/>
        <v>7.1732799999999992</v>
      </c>
      <c r="H215" s="3">
        <f t="shared" si="1"/>
        <v>0.82999999999999929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20000</v>
      </c>
      <c r="D216" s="2">
        <f>'PR-RAS'!E220</f>
        <v>0</v>
      </c>
      <c r="E216" s="2">
        <v>0</v>
      </c>
      <c r="F216" s="2">
        <v>0</v>
      </c>
      <c r="G216" s="3">
        <f t="shared" si="0"/>
        <v>4300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2123.52</v>
      </c>
      <c r="D217" s="2">
        <f>'PR-RAS'!E221</f>
        <v>0</v>
      </c>
      <c r="E217" s="2">
        <v>0</v>
      </c>
      <c r="F217" s="2">
        <v>0</v>
      </c>
      <c r="G217" s="3">
        <f t="shared" si="0"/>
        <v>458.68031999999999</v>
      </c>
      <c r="H217" s="3">
        <f t="shared" si="1"/>
        <v>0.48000000000001819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2123.52</v>
      </c>
      <c r="D221" s="2">
        <f>'PR-RAS'!E225</f>
        <v>0</v>
      </c>
      <c r="E221" s="2">
        <v>0</v>
      </c>
      <c r="F221" s="2">
        <v>0</v>
      </c>
      <c r="G221" s="3">
        <f t="shared" si="0"/>
        <v>467.17439999999999</v>
      </c>
      <c r="H221" s="3">
        <f t="shared" si="1"/>
        <v>0.48000000000001819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2123.52</v>
      </c>
      <c r="D223" s="2">
        <f>'PR-RAS'!E227</f>
        <v>0</v>
      </c>
      <c r="E223" s="2">
        <v>0</v>
      </c>
      <c r="F223" s="2">
        <v>0</v>
      </c>
      <c r="G223" s="3">
        <f t="shared" si="0"/>
        <v>471.42144000000002</v>
      </c>
      <c r="H223" s="3">
        <f t="shared" si="1"/>
        <v>0.48000000000001819</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186899.08</v>
      </c>
      <c r="D226" s="2">
        <f>'PR-RAS'!E230</f>
        <v>329420.62</v>
      </c>
      <c r="E226" s="2">
        <v>0</v>
      </c>
      <c r="F226" s="2">
        <v>0</v>
      </c>
      <c r="G226" s="3">
        <f t="shared" si="0"/>
        <v>190291.57199999999</v>
      </c>
      <c r="H226" s="3">
        <f t="shared" si="1"/>
        <v>0.45999999999185093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250</v>
      </c>
      <c r="E233" s="2">
        <v>0</v>
      </c>
      <c r="F233" s="2">
        <v>0</v>
      </c>
      <c r="G233" s="3">
        <f t="shared" si="0"/>
        <v>116</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250</v>
      </c>
      <c r="E234" s="2">
        <v>0</v>
      </c>
      <c r="F234" s="2">
        <v>0</v>
      </c>
      <c r="G234" s="3">
        <f t="shared" si="0"/>
        <v>116.5</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186899.08</v>
      </c>
      <c r="D242" s="2">
        <f>'PR-RAS'!E246</f>
        <v>329170.62</v>
      </c>
      <c r="E242" s="2">
        <v>0</v>
      </c>
      <c r="F242" s="2">
        <v>0</v>
      </c>
      <c r="G242" s="3">
        <f t="shared" si="0"/>
        <v>203702.91711999997</v>
      </c>
      <c r="H242" s="3">
        <f t="shared" si="1"/>
        <v>0.45999999999185093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184135.05</v>
      </c>
      <c r="D243" s="2">
        <f>'PR-RAS'!E247</f>
        <v>329170.62</v>
      </c>
      <c r="E243" s="2">
        <v>0</v>
      </c>
      <c r="F243" s="2">
        <v>0</v>
      </c>
      <c r="G243" s="3">
        <f t="shared" si="0"/>
        <v>203879.26217999999</v>
      </c>
      <c r="H243" s="3">
        <f t="shared" si="1"/>
        <v>0.42999999999301508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2764.03</v>
      </c>
      <c r="D244" s="2">
        <f>'PR-RAS'!E248</f>
        <v>0</v>
      </c>
      <c r="E244" s="2">
        <v>0</v>
      </c>
      <c r="F244" s="2">
        <v>0</v>
      </c>
      <c r="G244" s="3">
        <f t="shared" si="0"/>
        <v>671.65929000000006</v>
      </c>
      <c r="H244" s="3">
        <f t="shared" si="1"/>
        <v>3.0000000000200089E-2</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39467.32</v>
      </c>
      <c r="D258" s="2">
        <f>'PR-RAS'!E262</f>
        <v>39016.67</v>
      </c>
      <c r="E258" s="2">
        <v>0</v>
      </c>
      <c r="F258" s="2">
        <v>0</v>
      </c>
      <c r="G258" s="3">
        <f t="shared" si="0"/>
        <v>30197.669620000001</v>
      </c>
      <c r="H258" s="3">
        <f t="shared" si="1"/>
        <v>0.65000000000145519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39467.32</v>
      </c>
      <c r="D265" s="2">
        <f>'PR-RAS'!E269</f>
        <v>39016.67</v>
      </c>
      <c r="E265" s="2">
        <v>0</v>
      </c>
      <c r="F265" s="2">
        <v>0</v>
      </c>
      <c r="G265" s="3">
        <f t="shared" si="0"/>
        <v>31020.174240000004</v>
      </c>
      <c r="H265" s="3">
        <f t="shared" si="1"/>
        <v>0.65000000000145519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14150.26</v>
      </c>
      <c r="D266" s="2">
        <f>'PR-RAS'!E270</f>
        <v>12835.81</v>
      </c>
      <c r="E266" s="2">
        <v>0</v>
      </c>
      <c r="F266" s="2">
        <v>0</v>
      </c>
      <c r="G266" s="3">
        <f t="shared" si="0"/>
        <v>10552.798199999999</v>
      </c>
      <c r="H266" s="3">
        <f t="shared" si="1"/>
        <v>0.4500000000007276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25317.06</v>
      </c>
      <c r="D267" s="2">
        <f>'PR-RAS'!E271</f>
        <v>26180.86</v>
      </c>
      <c r="E267" s="2">
        <v>0</v>
      </c>
      <c r="F267" s="2">
        <v>0</v>
      </c>
      <c r="G267" s="3">
        <f t="shared" si="0"/>
        <v>20662.555479999999</v>
      </c>
      <c r="H267" s="3">
        <f t="shared" si="1"/>
        <v>0.2000000000007276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99275.42</v>
      </c>
      <c r="D269" s="2">
        <f>'PR-RAS'!E273</f>
        <v>98412.55</v>
      </c>
      <c r="E269" s="2">
        <v>0</v>
      </c>
      <c r="F269" s="2">
        <v>0</v>
      </c>
      <c r="G269" s="3">
        <f t="shared" si="0"/>
        <v>79354.939360000004</v>
      </c>
      <c r="H269" s="3">
        <f t="shared" si="1"/>
        <v>0.86999999999534339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99275.42</v>
      </c>
      <c r="D270" s="2">
        <f>'PR-RAS'!E274</f>
        <v>98412.55</v>
      </c>
      <c r="E270" s="2">
        <v>0</v>
      </c>
      <c r="F270" s="2">
        <v>0</v>
      </c>
      <c r="G270" s="3">
        <f t="shared" si="0"/>
        <v>79651.039880000011</v>
      </c>
      <c r="H270" s="3">
        <f t="shared" si="1"/>
        <v>0.86999999999534339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99275.42</v>
      </c>
      <c r="D271" s="2">
        <f>'PR-RAS'!E275</f>
        <v>98412.55</v>
      </c>
      <c r="E271" s="2">
        <v>0</v>
      </c>
      <c r="F271" s="2">
        <v>0</v>
      </c>
      <c r="G271" s="3">
        <f t="shared" si="0"/>
        <v>79947.140400000004</v>
      </c>
      <c r="H271" s="3">
        <f t="shared" si="1"/>
        <v>0.86999999999534339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1057632.8</v>
      </c>
      <c r="D295" s="2">
        <f>'PR-RAS'!E299</f>
        <v>1223448.97</v>
      </c>
      <c r="E295" s="2">
        <v>0</v>
      </c>
      <c r="F295" s="2">
        <v>0</v>
      </c>
      <c r="G295" s="3">
        <f t="shared" si="12"/>
        <v>1030332.03756</v>
      </c>
      <c r="H295" s="3">
        <f t="shared" si="13"/>
        <v>0.22999999998137355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286540.71999999997</v>
      </c>
      <c r="D296" s="2">
        <f>'PR-RAS'!E300</f>
        <v>329751.12999999966</v>
      </c>
      <c r="E296" s="2">
        <v>0</v>
      </c>
      <c r="F296" s="2">
        <v>0</v>
      </c>
      <c r="G296" s="3">
        <f t="shared" si="12"/>
        <v>279082.67909999978</v>
      </c>
      <c r="H296" s="3">
        <f t="shared" si="13"/>
        <v>0.40999999968335032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905427.92</v>
      </c>
      <c r="D298" s="2">
        <f>'PR-RAS'!E302</f>
        <v>1015660.1</v>
      </c>
      <c r="E298" s="2">
        <v>0</v>
      </c>
      <c r="F298" s="2">
        <v>0</v>
      </c>
      <c r="G298" s="3">
        <f t="shared" si="12"/>
        <v>872214.19163999998</v>
      </c>
      <c r="H298" s="3">
        <f t="shared" si="13"/>
        <v>0.17999999993480742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292619.81</v>
      </c>
      <c r="D300" s="2">
        <f>'PR-RAS'!E304</f>
        <v>223014.8</v>
      </c>
      <c r="E300" s="2">
        <v>0</v>
      </c>
      <c r="F300" s="2">
        <v>0</v>
      </c>
      <c r="G300" s="3">
        <f t="shared" si="12"/>
        <v>220856.17358999996</v>
      </c>
      <c r="H300" s="3">
        <f t="shared" si="13"/>
        <v>0.39000000001396984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147849.19</v>
      </c>
      <c r="D303" s="2">
        <f>'PR-RAS'!E308</f>
        <v>0</v>
      </c>
      <c r="E303" s="2">
        <v>0</v>
      </c>
      <c r="F303" s="2">
        <v>0</v>
      </c>
      <c r="G303" s="3">
        <f t="shared" si="12"/>
        <v>44650.455379999999</v>
      </c>
      <c r="H303" s="3">
        <f t="shared" si="13"/>
        <v>0.19000000000232831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137169</v>
      </c>
      <c r="D304" s="2">
        <f>'PR-RAS'!E309</f>
        <v>0</v>
      </c>
      <c r="E304" s="2">
        <v>0</v>
      </c>
      <c r="F304" s="2">
        <v>0</v>
      </c>
      <c r="G304" s="3">
        <f t="shared" si="12"/>
        <v>41562.207000000002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137169</v>
      </c>
      <c r="D305" s="2">
        <f>'PR-RAS'!E310</f>
        <v>0</v>
      </c>
      <c r="E305" s="2">
        <v>0</v>
      </c>
      <c r="F305" s="2">
        <v>0</v>
      </c>
      <c r="G305" s="3">
        <f t="shared" si="12"/>
        <v>41699.375999999997</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137169</v>
      </c>
      <c r="D306" s="2">
        <f>'PR-RAS'!E311</f>
        <v>0</v>
      </c>
      <c r="E306" s="2">
        <v>0</v>
      </c>
      <c r="F306" s="2">
        <v>0</v>
      </c>
      <c r="G306" s="3">
        <f t="shared" si="12"/>
        <v>41836.544999999998</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10680.19</v>
      </c>
      <c r="D316" s="2">
        <f>'PR-RAS'!E321</f>
        <v>0</v>
      </c>
      <c r="E316" s="2">
        <v>0</v>
      </c>
      <c r="F316" s="2">
        <v>0</v>
      </c>
      <c r="G316" s="3">
        <f t="shared" si="12"/>
        <v>3364.2598500000004</v>
      </c>
      <c r="H316" s="3">
        <f t="shared" si="13"/>
        <v>0.19000000000050932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10680.19</v>
      </c>
      <c r="D317" s="2">
        <f>'PR-RAS'!E322</f>
        <v>0</v>
      </c>
      <c r="E317" s="2">
        <v>0</v>
      </c>
      <c r="F317" s="2">
        <v>0</v>
      </c>
      <c r="G317" s="3">
        <f t="shared" si="12"/>
        <v>3374.9400400000004</v>
      </c>
      <c r="H317" s="3">
        <f t="shared" si="13"/>
        <v>0.19000000000050932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10680.19</v>
      </c>
      <c r="D318" s="2">
        <f>'PR-RAS'!E323</f>
        <v>0</v>
      </c>
      <c r="E318" s="2">
        <v>0</v>
      </c>
      <c r="F318" s="2">
        <v>0</v>
      </c>
      <c r="G318" s="3">
        <f t="shared" si="12"/>
        <v>3385.62023</v>
      </c>
      <c r="H318" s="3">
        <f t="shared" si="13"/>
        <v>0.19000000000050932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1458716.87</v>
      </c>
      <c r="D355" s="2">
        <f>'PR-RAS'!E360</f>
        <v>385198.72</v>
      </c>
      <c r="E355" s="2">
        <v>0</v>
      </c>
      <c r="F355" s="2">
        <v>0</v>
      </c>
      <c r="G355" s="3">
        <f t="shared" si="12"/>
        <v>789106.46574000001</v>
      </c>
      <c r="H355" s="3">
        <f t="shared" si="13"/>
        <v>0.40999999991618097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1346805.9900000002</v>
      </c>
      <c r="D368" s="2">
        <f>'PR-RAS'!E373</f>
        <v>90893</v>
      </c>
      <c r="E368" s="2">
        <v>0</v>
      </c>
      <c r="F368" s="2">
        <v>0</v>
      </c>
      <c r="G368" s="3">
        <f t="shared" si="12"/>
        <v>560993.26033000008</v>
      </c>
      <c r="H368" s="3">
        <f t="shared" si="13"/>
        <v>9.9999997764825821E-3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1182282.6100000001</v>
      </c>
      <c r="D369" s="2">
        <f>'PR-RAS'!E374</f>
        <v>0</v>
      </c>
      <c r="E369" s="2">
        <v>0</v>
      </c>
      <c r="F369" s="2">
        <v>0</v>
      </c>
      <c r="G369" s="3">
        <f t="shared" si="12"/>
        <v>435080.00048000005</v>
      </c>
      <c r="H369" s="3">
        <f t="shared" si="13"/>
        <v>0.38999999989755452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1182282.6100000001</v>
      </c>
      <c r="D371" s="2">
        <f>'PR-RAS'!E376</f>
        <v>0</v>
      </c>
      <c r="E371" s="2">
        <v>0</v>
      </c>
      <c r="F371" s="2">
        <v>0</v>
      </c>
      <c r="G371" s="3">
        <f t="shared" si="12"/>
        <v>437444.56570000004</v>
      </c>
      <c r="H371" s="3">
        <f t="shared" si="13"/>
        <v>0.38999999989755452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157285.88</v>
      </c>
      <c r="D374" s="2">
        <f>'PR-RAS'!E379</f>
        <v>41192.89</v>
      </c>
      <c r="E374" s="2">
        <v>0</v>
      </c>
      <c r="F374" s="2">
        <v>0</v>
      </c>
      <c r="G374" s="3">
        <f t="shared" si="12"/>
        <v>89397.529179999998</v>
      </c>
      <c r="H374" s="3">
        <f t="shared" si="13"/>
        <v>0.22999999999592546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2069.98</v>
      </c>
      <c r="D375" s="2">
        <f>'PR-RAS'!E380</f>
        <v>5962.51</v>
      </c>
      <c r="E375" s="2">
        <v>0</v>
      </c>
      <c r="F375" s="2">
        <v>0</v>
      </c>
      <c r="G375" s="3">
        <f t="shared" si="12"/>
        <v>5234.13</v>
      </c>
      <c r="H375" s="3">
        <f t="shared" si="13"/>
        <v>0.50999999999976353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4455.63</v>
      </c>
      <c r="D376" s="2">
        <f>'PR-RAS'!E381</f>
        <v>3641.5</v>
      </c>
      <c r="E376" s="2">
        <v>0</v>
      </c>
      <c r="F376" s="2">
        <v>0</v>
      </c>
      <c r="G376" s="3">
        <f t="shared" si="12"/>
        <v>4401.9862499999999</v>
      </c>
      <c r="H376" s="3">
        <f t="shared" si="13"/>
        <v>0.86999999999989086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2633.88</v>
      </c>
      <c r="E377" s="2">
        <v>0</v>
      </c>
      <c r="F377" s="2">
        <v>0</v>
      </c>
      <c r="G377" s="3">
        <f t="shared" si="12"/>
        <v>1980.67776</v>
      </c>
      <c r="H377" s="3">
        <f t="shared" si="13"/>
        <v>0.11999999999989086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150760.26999999999</v>
      </c>
      <c r="D381" s="2">
        <f>'PR-RAS'!E386</f>
        <v>28955</v>
      </c>
      <c r="E381" s="2">
        <v>0</v>
      </c>
      <c r="F381" s="2">
        <v>0</v>
      </c>
      <c r="G381" s="3">
        <f t="shared" si="12"/>
        <v>79294.702600000004</v>
      </c>
      <c r="H381" s="3">
        <f t="shared" si="13"/>
        <v>0.26999999998952262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7237.5</v>
      </c>
      <c r="D396" s="2">
        <f>'PR-RAS'!E401</f>
        <v>49700.11</v>
      </c>
      <c r="E396" s="2">
        <v>0</v>
      </c>
      <c r="F396" s="2">
        <v>0</v>
      </c>
      <c r="G396" s="3">
        <f t="shared" si="12"/>
        <v>42121.899400000002</v>
      </c>
      <c r="H396" s="3">
        <f t="shared" si="13"/>
        <v>0.61000000000058208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2125</v>
      </c>
      <c r="D398" s="2">
        <f>'PR-RAS'!E403</f>
        <v>2712.5</v>
      </c>
      <c r="E398" s="2">
        <v>0</v>
      </c>
      <c r="F398" s="2">
        <v>0</v>
      </c>
      <c r="G398" s="3">
        <f t="shared" si="12"/>
        <v>2997.3500000000004</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5112.5</v>
      </c>
      <c r="D399" s="2">
        <f>'PR-RAS'!E404</f>
        <v>6375</v>
      </c>
      <c r="E399" s="2">
        <v>0</v>
      </c>
      <c r="F399" s="2">
        <v>0</v>
      </c>
      <c r="G399" s="3">
        <f t="shared" si="12"/>
        <v>7109.2750000000005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40612.61</v>
      </c>
      <c r="E400" s="2">
        <v>0</v>
      </c>
      <c r="F400" s="2">
        <v>0</v>
      </c>
      <c r="G400" s="3">
        <f t="shared" si="12"/>
        <v>32408.862780000003</v>
      </c>
      <c r="H400" s="3">
        <f t="shared" si="13"/>
        <v>0.38999999999941792</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111910.88</v>
      </c>
      <c r="D407" s="2">
        <f>'PR-RAS'!E412</f>
        <v>294305.71999999997</v>
      </c>
      <c r="E407" s="2">
        <v>0</v>
      </c>
      <c r="F407" s="2">
        <v>0</v>
      </c>
      <c r="G407" s="3">
        <f t="shared" si="12"/>
        <v>284412.06192000001</v>
      </c>
      <c r="H407" s="3">
        <f t="shared" si="13"/>
        <v>0.40000000002328306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111910.88</v>
      </c>
      <c r="D408" s="2">
        <f>'PR-RAS'!E413</f>
        <v>294305.71999999997</v>
      </c>
      <c r="E408" s="2">
        <v>0</v>
      </c>
      <c r="F408" s="2">
        <v>0</v>
      </c>
      <c r="G408" s="3">
        <f t="shared" si="12"/>
        <v>285112.58423999994</v>
      </c>
      <c r="H408" s="3">
        <f t="shared" si="13"/>
        <v>0.40000000002328306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1310867.6800000002</v>
      </c>
      <c r="D413" s="2">
        <f>'PR-RAS'!E418</f>
        <v>385198.72</v>
      </c>
      <c r="E413" s="2">
        <v>0</v>
      </c>
      <c r="F413" s="2">
        <v>0</v>
      </c>
      <c r="G413" s="3">
        <f t="shared" si="12"/>
        <v>857481.22944000002</v>
      </c>
      <c r="H413" s="3">
        <f t="shared" si="13"/>
        <v>0.59999999986030161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392669.1</v>
      </c>
      <c r="D414" s="2">
        <f>'PR-RAS'!E419</f>
        <v>0</v>
      </c>
      <c r="E414" s="2">
        <v>0</v>
      </c>
      <c r="F414" s="2">
        <v>0</v>
      </c>
      <c r="G414" s="3">
        <f t="shared" si="12"/>
        <v>162172.33829999997</v>
      </c>
      <c r="H414" s="3">
        <f t="shared" si="13"/>
        <v>9.9999999976716936E-2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741890.04</v>
      </c>
      <c r="E415" s="2">
        <v>0</v>
      </c>
      <c r="F415" s="2">
        <v>0</v>
      </c>
      <c r="G415" s="3">
        <f t="shared" si="12"/>
        <v>614284.95311999996</v>
      </c>
      <c r="H415" s="3">
        <f t="shared" si="13"/>
        <v>4.0000000037252903E-2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11.35</v>
      </c>
      <c r="D416" s="2">
        <f>'PR-RAS'!E421</f>
        <v>11.35</v>
      </c>
      <c r="E416" s="2">
        <v>0</v>
      </c>
      <c r="F416" s="2">
        <v>0</v>
      </c>
      <c r="G416" s="3">
        <f t="shared" si="12"/>
        <v>14.130749999999997</v>
      </c>
      <c r="H416" s="3">
        <f t="shared" si="13"/>
        <v>0.69999999999999929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1492022.71</v>
      </c>
      <c r="D417" s="2">
        <f>'PR-RAS'!E422</f>
        <v>1553200.0999999996</v>
      </c>
      <c r="E417" s="2">
        <v>0</v>
      </c>
      <c r="F417" s="2">
        <v>0</v>
      </c>
      <c r="G417" s="3">
        <f t="shared" si="12"/>
        <v>1912943.9305599995</v>
      </c>
      <c r="H417" s="3">
        <f t="shared" si="13"/>
        <v>0.38999999966472387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2516349.67</v>
      </c>
      <c r="D418" s="2">
        <f>'PR-RAS'!E423</f>
        <v>1608647.69</v>
      </c>
      <c r="E418" s="2">
        <v>0</v>
      </c>
      <c r="F418" s="2">
        <v>0</v>
      </c>
      <c r="G418" s="3">
        <f t="shared" si="12"/>
        <v>2390929.9858499998</v>
      </c>
      <c r="H418" s="3">
        <f t="shared" si="13"/>
        <v>0.64000000013038516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1024326.96</v>
      </c>
      <c r="D420" s="2">
        <f>'PR-RAS'!E425</f>
        <v>55447.590000000317</v>
      </c>
      <c r="E420" s="2">
        <v>0</v>
      </c>
      <c r="F420" s="2">
        <v>0</v>
      </c>
      <c r="G420" s="3">
        <f t="shared" si="12"/>
        <v>475658.07666000025</v>
      </c>
      <c r="H420" s="3">
        <f t="shared" si="13"/>
        <v>0.44999999972060323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1298097.02</v>
      </c>
      <c r="D421" s="2">
        <f>'PR-RAS'!E426</f>
        <v>273770.05999999994</v>
      </c>
      <c r="E421" s="2">
        <v>0</v>
      </c>
      <c r="F421" s="2">
        <v>0</v>
      </c>
      <c r="G421" s="3">
        <f t="shared" si="12"/>
        <v>775167.59879999992</v>
      </c>
      <c r="H421" s="3">
        <f t="shared" si="13"/>
        <v>7.9999999958090484E-2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292631.15999999997</v>
      </c>
      <c r="D423" s="2">
        <f>'PR-RAS'!E428</f>
        <v>223026.15</v>
      </c>
      <c r="E423" s="2">
        <v>0</v>
      </c>
      <c r="F423" s="2">
        <v>0</v>
      </c>
      <c r="G423" s="3">
        <f t="shared" si="12"/>
        <v>311724.42011999997</v>
      </c>
      <c r="H423" s="3">
        <f t="shared" si="13"/>
        <v>0.30999999996856786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53000</v>
      </c>
      <c r="E424" s="2">
        <v>0</v>
      </c>
      <c r="F424" s="2">
        <v>0</v>
      </c>
      <c r="G424" s="3">
        <f t="shared" si="12"/>
        <v>44838</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53000</v>
      </c>
      <c r="E485" s="2">
        <v>0</v>
      </c>
      <c r="F485" s="2">
        <v>0</v>
      </c>
      <c r="G485" s="3">
        <f t="shared" si="12"/>
        <v>51304</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53000</v>
      </c>
      <c r="E496" s="2">
        <v>0</v>
      </c>
      <c r="F496" s="2">
        <v>0</v>
      </c>
      <c r="G496" s="3">
        <f t="shared" si="12"/>
        <v>52470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53000</v>
      </c>
      <c r="E497" s="2">
        <v>0</v>
      </c>
      <c r="F497" s="2">
        <v>0</v>
      </c>
      <c r="G497" s="3">
        <f t="shared" si="12"/>
        <v>52576</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1321.32</v>
      </c>
      <c r="D529" s="2">
        <f>'PR-RAS'!E535</f>
        <v>1321.32</v>
      </c>
      <c r="E529" s="2">
        <v>0</v>
      </c>
      <c r="F529" s="2">
        <v>0</v>
      </c>
      <c r="G529" s="3">
        <f t="shared" ref="G529:G836" si="14">(B529/1000)*(C529*1+D529*2)</f>
        <v>2092.9708800000003</v>
      </c>
      <c r="H529" s="3">
        <f t="shared" ref="H529:H836" si="15">ABS(C529-ROUND(C529,0))+ABS(D529-ROUND(D529,0))</f>
        <v>0.63999999999987267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1321.32</v>
      </c>
      <c r="D578" s="2">
        <f>'PR-RAS'!E584</f>
        <v>1321.32</v>
      </c>
      <c r="E578" s="2">
        <v>0</v>
      </c>
      <c r="F578" s="2">
        <v>0</v>
      </c>
      <c r="G578" s="3">
        <f t="shared" si="14"/>
        <v>2287.2049199999997</v>
      </c>
      <c r="H578" s="3">
        <f t="shared" si="15"/>
        <v>0.63999999999987267</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1321.32</v>
      </c>
      <c r="D583" s="2">
        <f>'PR-RAS'!E589</f>
        <v>1321.32</v>
      </c>
      <c r="E583" s="2">
        <v>0</v>
      </c>
      <c r="F583" s="2">
        <v>0</v>
      </c>
      <c r="G583" s="3">
        <f t="shared" si="14"/>
        <v>2307.0247199999999</v>
      </c>
      <c r="H583" s="3">
        <f t="shared" si="15"/>
        <v>0.63999999999987267</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1321.32</v>
      </c>
      <c r="D584" s="2">
        <f>'PR-RAS'!E590</f>
        <v>1321.32</v>
      </c>
      <c r="E584" s="2">
        <v>0</v>
      </c>
      <c r="F584" s="2">
        <v>0</v>
      </c>
      <c r="G584" s="3">
        <f t="shared" si="14"/>
        <v>2310.9886799999999</v>
      </c>
      <c r="H584" s="3">
        <f t="shared" si="15"/>
        <v>0.63999999999987267</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51678.68</v>
      </c>
      <c r="E633" s="2">
        <v>0</v>
      </c>
      <c r="F633" s="2">
        <v>0</v>
      </c>
      <c r="G633" s="3">
        <f t="shared" si="14"/>
        <v>65321.851520000004</v>
      </c>
      <c r="H633" s="3">
        <f t="shared" si="15"/>
        <v>0.31999999999970896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1321.32</v>
      </c>
      <c r="D634" s="2">
        <f>'PR-RAS'!E640</f>
        <v>0</v>
      </c>
      <c r="E634" s="2">
        <v>0</v>
      </c>
      <c r="F634" s="2">
        <v>0</v>
      </c>
      <c r="G634" s="3">
        <f t="shared" si="14"/>
        <v>836.39555999999993</v>
      </c>
      <c r="H634" s="3">
        <f t="shared" si="15"/>
        <v>0.31999999999993634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254329.22</v>
      </c>
      <c r="D636" s="2">
        <f>'PR-RAS'!E642</f>
        <v>255650.54</v>
      </c>
      <c r="E636" s="2">
        <v>0</v>
      </c>
      <c r="F636" s="2">
        <v>0</v>
      </c>
      <c r="G636" s="3">
        <f t="shared" si="14"/>
        <v>486175.24050000001</v>
      </c>
      <c r="H636" s="3">
        <f t="shared" si="15"/>
        <v>0.67999999999301508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1492022.71</v>
      </c>
      <c r="D637" s="2">
        <f>'PR-RAS'!E643</f>
        <v>1606200.0999999996</v>
      </c>
      <c r="E637" s="2">
        <v>0</v>
      </c>
      <c r="F637" s="2">
        <v>0</v>
      </c>
      <c r="G637" s="3">
        <f t="shared" si="14"/>
        <v>2992012.9707599995</v>
      </c>
      <c r="H637" s="3">
        <f t="shared" si="15"/>
        <v>0.38999999966472387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2517670.9899999998</v>
      </c>
      <c r="D638" s="2">
        <f>'PR-RAS'!E644</f>
        <v>1609969.01</v>
      </c>
      <c r="E638" s="2">
        <v>0</v>
      </c>
      <c r="F638" s="2">
        <v>0</v>
      </c>
      <c r="G638" s="3">
        <f t="shared" si="14"/>
        <v>3654856.9393699998</v>
      </c>
      <c r="H638" s="3">
        <f t="shared" si="15"/>
        <v>2.0000000251457095E-2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1025648.2799999998</v>
      </c>
      <c r="D640" s="2">
        <f>'PR-RAS'!E646</f>
        <v>3768.9100000003818</v>
      </c>
      <c r="E640" s="2">
        <v>0</v>
      </c>
      <c r="F640" s="2">
        <v>0</v>
      </c>
      <c r="G640" s="3">
        <f t="shared" si="14"/>
        <v>660205.91790000035</v>
      </c>
      <c r="H640" s="3">
        <f t="shared" si="15"/>
        <v>0.36999999941326678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1043767.8</v>
      </c>
      <c r="D641" s="2">
        <f>'PR-RAS'!E647</f>
        <v>18119.519999999931</v>
      </c>
      <c r="E641" s="2">
        <v>0</v>
      </c>
      <c r="F641" s="2">
        <v>0</v>
      </c>
      <c r="G641" s="3">
        <f t="shared" si="14"/>
        <v>691204.37759999989</v>
      </c>
      <c r="H641" s="3">
        <f t="shared" si="15"/>
        <v>0.68000000002211891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18119.520000000251</v>
      </c>
      <c r="D643" s="2">
        <f>'PR-RAS'!E649</f>
        <v>14350.609999999549</v>
      </c>
      <c r="E643" s="2">
        <v>0</v>
      </c>
      <c r="F643" s="2">
        <v>0</v>
      </c>
      <c r="G643" s="3">
        <f t="shared" si="14"/>
        <v>30058.915079999584</v>
      </c>
      <c r="H643" s="3">
        <f t="shared" si="15"/>
        <v>0.8700000001990702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9830.89</v>
      </c>
      <c r="E645" s="2">
        <v>0</v>
      </c>
      <c r="F645" s="2">
        <v>0</v>
      </c>
      <c r="G645" s="3">
        <f t="shared" si="14"/>
        <v>12662.186319999999</v>
      </c>
      <c r="H645" s="3">
        <f t="shared" si="15"/>
        <v>0.11000000000058208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1186546.07</v>
      </c>
      <c r="D646" s="2">
        <f>'PR-RAS'!E653</f>
        <v>144521</v>
      </c>
      <c r="E646" s="2">
        <v>0</v>
      </c>
      <c r="F646" s="2">
        <v>0</v>
      </c>
      <c r="G646" s="3">
        <f t="shared" si="14"/>
        <v>951754.30515000003</v>
      </c>
      <c r="H646" s="3">
        <f t="shared" si="15"/>
        <v>7.000000006519258E-2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1595469.28</v>
      </c>
      <c r="D647" s="2">
        <f>'PR-RAS'!E654</f>
        <v>1636604.3</v>
      </c>
      <c r="E647" s="2">
        <v>0</v>
      </c>
      <c r="F647" s="2">
        <v>0</v>
      </c>
      <c r="G647" s="3">
        <f t="shared" si="14"/>
        <v>3145165.9104800001</v>
      </c>
      <c r="H647" s="3">
        <f t="shared" si="15"/>
        <v>0.58000000007450581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2637494.35</v>
      </c>
      <c r="D648" s="2">
        <f>'PR-RAS'!E655</f>
        <v>1560615.33</v>
      </c>
      <c r="E648" s="2">
        <v>0</v>
      </c>
      <c r="F648" s="2">
        <v>0</v>
      </c>
      <c r="G648" s="3">
        <f t="shared" si="14"/>
        <v>3725895.0814700001</v>
      </c>
      <c r="H648" s="3">
        <f t="shared" si="15"/>
        <v>0.68000000016763806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144521</v>
      </c>
      <c r="D649" s="2">
        <f>'PR-RAS'!E656</f>
        <v>220509.96999999997</v>
      </c>
      <c r="E649" s="2">
        <v>0</v>
      </c>
      <c r="F649" s="2">
        <v>0</v>
      </c>
      <c r="G649" s="3">
        <f t="shared" si="14"/>
        <v>379430.52911999996</v>
      </c>
      <c r="H649" s="3">
        <f t="shared" si="15"/>
        <v>3.0000000027939677E-2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6</v>
      </c>
      <c r="D650" s="2">
        <f>'PR-RAS'!E657</f>
        <v>6</v>
      </c>
      <c r="E650" s="2">
        <v>0</v>
      </c>
      <c r="F650" s="2">
        <v>0</v>
      </c>
      <c r="G650" s="3">
        <f t="shared" si="14"/>
        <v>11.682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5</v>
      </c>
      <c r="E652" s="2">
        <v>0</v>
      </c>
      <c r="F652" s="2">
        <v>0</v>
      </c>
      <c r="G652" s="3">
        <f t="shared" si="14"/>
        <v>9.7650000000000006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7763</v>
      </c>
      <c r="D654" s="2">
        <f>'PR-RAS'!E661</f>
        <v>9625.0499999999993</v>
      </c>
      <c r="E654" s="2">
        <v>0</v>
      </c>
      <c r="F654" s="2">
        <v>0</v>
      </c>
      <c r="G654" s="3">
        <f t="shared" si="14"/>
        <v>17639.5543</v>
      </c>
      <c r="H654" s="3">
        <f t="shared" si="15"/>
        <v>4.9999999999272404E-2</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1949.39</v>
      </c>
      <c r="D655" s="2">
        <f>'PR-RAS'!E662</f>
        <v>1871.74</v>
      </c>
      <c r="E655" s="2">
        <v>0</v>
      </c>
      <c r="F655" s="2">
        <v>0</v>
      </c>
      <c r="G655" s="3">
        <f t="shared" si="14"/>
        <v>3723.1369800000002</v>
      </c>
      <c r="H655" s="3">
        <f t="shared" si="15"/>
        <v>0.65000000000009095</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38077.57</v>
      </c>
      <c r="E656" s="2">
        <v>0</v>
      </c>
      <c r="F656" s="2">
        <v>0</v>
      </c>
      <c r="G656" s="3">
        <f t="shared" ref="G656:G657" si="16">(B656/1000)*(C656*1+D656*2)</f>
        <v>49881.616699999999</v>
      </c>
      <c r="H656" s="3">
        <f t="shared" ref="H656:H657" si="17">ABS(C656-ROUND(C656,0))+ABS(D656-ROUND(D656,0))</f>
        <v>0.43000000000029104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241886.65</v>
      </c>
      <c r="E657" s="2">
        <v>0</v>
      </c>
      <c r="F657" s="2">
        <v>0</v>
      </c>
      <c r="G657" s="3">
        <f t="shared" si="16"/>
        <v>317355.28480000002</v>
      </c>
      <c r="H657" s="3">
        <f t="shared" si="17"/>
        <v>0.35000000000582077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20632.740000000002</v>
      </c>
      <c r="D662" s="2">
        <f>'PR-RAS'!E669</f>
        <v>134254.87</v>
      </c>
      <c r="E662" s="2">
        <v>0</v>
      </c>
      <c r="F662" s="2">
        <v>0</v>
      </c>
      <c r="G662" s="3">
        <f t="shared" si="14"/>
        <v>191123.17928000001</v>
      </c>
      <c r="H662" s="3">
        <f t="shared" si="15"/>
        <v>0.3900000000030559</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24000</v>
      </c>
      <c r="D663" s="2">
        <f>'PR-RAS'!E670</f>
        <v>31328</v>
      </c>
      <c r="E663" s="2">
        <v>0</v>
      </c>
      <c r="F663" s="2">
        <v>0</v>
      </c>
      <c r="G663" s="3">
        <f t="shared" si="14"/>
        <v>57366.272000000004</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209808.54</v>
      </c>
      <c r="D666" s="2">
        <f>'PR-RAS'!E673</f>
        <v>43000</v>
      </c>
      <c r="E666" s="2">
        <v>0</v>
      </c>
      <c r="F666" s="2">
        <v>0</v>
      </c>
      <c r="G666" s="3">
        <f t="shared" si="14"/>
        <v>196712.67910000004</v>
      </c>
      <c r="H666" s="3">
        <f t="shared" si="15"/>
        <v>0.45999999999185093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6500</v>
      </c>
      <c r="D667" s="2">
        <f>'PR-RAS'!E674</f>
        <v>0</v>
      </c>
      <c r="E667" s="2">
        <v>0</v>
      </c>
      <c r="F667" s="2">
        <v>0</v>
      </c>
      <c r="G667" s="3">
        <f t="shared" si="14"/>
        <v>4329</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122843.4</v>
      </c>
      <c r="E699" s="2">
        <v>0</v>
      </c>
      <c r="F699" s="2">
        <v>0</v>
      </c>
      <c r="G699" s="3">
        <f t="shared" si="14"/>
        <v>171489.38639999999</v>
      </c>
      <c r="H699" s="3">
        <f t="shared" si="15"/>
        <v>0.39999999999417923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1.56</v>
      </c>
      <c r="E705" s="2">
        <v>0</v>
      </c>
      <c r="F705" s="2">
        <v>0</v>
      </c>
      <c r="G705" s="3">
        <f t="shared" si="20"/>
        <v>2.1964799999999998</v>
      </c>
      <c r="H705" s="3">
        <f t="shared" si="21"/>
        <v>0.43999999999999995</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2319.13</v>
      </c>
      <c r="E725" s="2">
        <v>0</v>
      </c>
      <c r="F725" s="2">
        <v>0</v>
      </c>
      <c r="G725" s="3">
        <f t="shared" si="14"/>
        <v>3358.1002400000002</v>
      </c>
      <c r="H725" s="3">
        <f t="shared" si="15"/>
        <v>0.13000000000010914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5364.11</v>
      </c>
      <c r="D727" s="2">
        <f>'PR-RAS'!E734</f>
        <v>4289.76</v>
      </c>
      <c r="E727" s="2">
        <v>0</v>
      </c>
      <c r="F727" s="2">
        <v>0</v>
      </c>
      <c r="G727" s="3">
        <f t="shared" si="14"/>
        <v>10123.07538</v>
      </c>
      <c r="H727" s="3">
        <f t="shared" si="15"/>
        <v>0.3499999999994543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548.30999999999995</v>
      </c>
      <c r="D728" s="2">
        <f>'PR-RAS'!E735</f>
        <v>548.30999999999995</v>
      </c>
      <c r="E728" s="2">
        <v>0</v>
      </c>
      <c r="F728" s="2">
        <v>0</v>
      </c>
      <c r="G728" s="3">
        <f t="shared" si="14"/>
        <v>1195.8641099999998</v>
      </c>
      <c r="H728" s="3">
        <f t="shared" si="15"/>
        <v>0.61999999999989086</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22596.42</v>
      </c>
      <c r="D730" s="2">
        <f>'PR-RAS'!E737</f>
        <v>18086.8</v>
      </c>
      <c r="E730" s="2">
        <v>0</v>
      </c>
      <c r="F730" s="2">
        <v>0</v>
      </c>
      <c r="G730" s="3">
        <f t="shared" si="14"/>
        <v>42843.344579999997</v>
      </c>
      <c r="H730" s="3">
        <f t="shared" si="15"/>
        <v>0.61999999999898137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4885.09</v>
      </c>
      <c r="D731" s="2">
        <f>'PR-RAS'!E738</f>
        <v>5822.91</v>
      </c>
      <c r="E731" s="2">
        <v>0</v>
      </c>
      <c r="F731" s="2">
        <v>0</v>
      </c>
      <c r="G731" s="3">
        <f t="shared" si="14"/>
        <v>12067.5643</v>
      </c>
      <c r="H731" s="3">
        <f t="shared" si="15"/>
        <v>0.18000000000029104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7035.45</v>
      </c>
      <c r="D732" s="2">
        <f>'PR-RAS'!E739</f>
        <v>0</v>
      </c>
      <c r="E732" s="2">
        <v>0</v>
      </c>
      <c r="F732" s="2">
        <v>0</v>
      </c>
      <c r="G732" s="3">
        <f t="shared" si="14"/>
        <v>5142.9139500000001</v>
      </c>
      <c r="H732" s="3">
        <f t="shared" si="15"/>
        <v>0.4499999999998181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16051.33</v>
      </c>
      <c r="D734" s="2">
        <f>'PR-RAS'!E741</f>
        <v>14698.8</v>
      </c>
      <c r="E734" s="2">
        <v>0</v>
      </c>
      <c r="F734" s="2">
        <v>0</v>
      </c>
      <c r="G734" s="3">
        <f t="shared" si="14"/>
        <v>33314.065690000003</v>
      </c>
      <c r="H734" s="3">
        <f t="shared" si="15"/>
        <v>0.53000000000065484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527.49</v>
      </c>
      <c r="D735" s="2">
        <f>'PR-RAS'!E742</f>
        <v>3839.12</v>
      </c>
      <c r="E735" s="2">
        <v>0</v>
      </c>
      <c r="F735" s="2">
        <v>0</v>
      </c>
      <c r="G735" s="3">
        <f t="shared" si="14"/>
        <v>6023.0058199999994</v>
      </c>
      <c r="H735" s="3">
        <f t="shared" si="15"/>
        <v>0.60999999999989996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29.04</v>
      </c>
      <c r="E753" s="2">
        <v>0</v>
      </c>
      <c r="F753" s="2">
        <v>0</v>
      </c>
      <c r="G753" s="3">
        <f t="shared" si="14"/>
        <v>43.676159999999996</v>
      </c>
      <c r="H753" s="3">
        <f t="shared" si="15"/>
        <v>3.9999999999999147E-2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50</v>
      </c>
      <c r="E774" s="2">
        <v>0</v>
      </c>
      <c r="F774" s="2">
        <v>0</v>
      </c>
      <c r="G774" s="3">
        <f t="shared" si="14"/>
        <v>77.3</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200</v>
      </c>
      <c r="E775" s="2">
        <v>0</v>
      </c>
      <c r="F775" s="2">
        <v>0</v>
      </c>
      <c r="G775" s="3">
        <f t="shared" si="14"/>
        <v>309.60000000000002</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9768.56</v>
      </c>
      <c r="D839" s="2">
        <f>'PR-RAS'!E846</f>
        <v>7644.96</v>
      </c>
      <c r="E839" s="2">
        <v>0</v>
      </c>
      <c r="F839" s="2">
        <v>0</v>
      </c>
      <c r="G839" s="3">
        <f t="shared" si="34"/>
        <v>20999.006239999999</v>
      </c>
      <c r="H839" s="3">
        <f t="shared" si="35"/>
        <v>0.48000000000047294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3981.7</v>
      </c>
      <c r="D841" s="2">
        <f>'PR-RAS'!E848</f>
        <v>4990.8500000000004</v>
      </c>
      <c r="E841" s="2">
        <v>0</v>
      </c>
      <c r="F841" s="2">
        <v>0</v>
      </c>
      <c r="G841" s="3">
        <f t="shared" si="34"/>
        <v>11729.256000000001</v>
      </c>
      <c r="H841" s="3">
        <f t="shared" si="35"/>
        <v>0.4499999999998181</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400</v>
      </c>
      <c r="D843" s="2">
        <f>'PR-RAS'!E850</f>
        <v>200</v>
      </c>
      <c r="E843" s="2">
        <v>0</v>
      </c>
      <c r="F843" s="2">
        <v>0</v>
      </c>
      <c r="G843" s="3">
        <f t="shared" si="34"/>
        <v>673.6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375</v>
      </c>
      <c r="D844" s="2">
        <f>'PR-RAS'!E851</f>
        <v>1716.45</v>
      </c>
      <c r="E844" s="2">
        <v>0</v>
      </c>
      <c r="F844" s="2">
        <v>0</v>
      </c>
      <c r="G844" s="3">
        <f t="shared" si="34"/>
        <v>3210.0596999999998</v>
      </c>
      <c r="H844" s="3">
        <f t="shared" si="35"/>
        <v>0.45000000000004547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24942.06</v>
      </c>
      <c r="D848" s="2">
        <f>'PR-RAS'!E855</f>
        <v>24464.41</v>
      </c>
      <c r="E848" s="2">
        <v>0</v>
      </c>
      <c r="F848" s="2">
        <v>0</v>
      </c>
      <c r="G848" s="3">
        <f t="shared" si="34"/>
        <v>62568.63536</v>
      </c>
      <c r="H848" s="3">
        <f t="shared" si="35"/>
        <v>0.47000000000116415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53000</v>
      </c>
      <c r="E906" s="2">
        <v>0</v>
      </c>
      <c r="F906" s="2">
        <v>0</v>
      </c>
      <c r="G906" s="3">
        <f t="shared" si="34"/>
        <v>95930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5000904.33</v>
      </c>
      <c r="D1011" s="7">
        <f>BILANCA!E6</f>
        <v>5268277.9000000004</v>
      </c>
      <c r="E1011" s="7">
        <v>0</v>
      </c>
      <c r="F1011" s="7">
        <v>0</v>
      </c>
      <c r="G1011" s="8">
        <f t="shared" ref="G1011:G1306" si="38">B1011/1000*C1011+B1011/500*D1011</f>
        <v>15537.460129999999</v>
      </c>
      <c r="H1011" s="8">
        <f t="shared" si="35"/>
        <v>0.42999999970197678</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3724857.61</v>
      </c>
      <c r="D1012" s="2">
        <f>BILANCA!E7</f>
        <v>3975523.6900000004</v>
      </c>
      <c r="E1012" s="2">
        <v>0</v>
      </c>
      <c r="F1012" s="2">
        <v>0</v>
      </c>
      <c r="G1012" s="3">
        <f t="shared" si="38"/>
        <v>23351.809980000002</v>
      </c>
      <c r="H1012" s="3">
        <f t="shared" si="35"/>
        <v>0.69999999972060323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436151.2</v>
      </c>
      <c r="D1013" s="2">
        <f>BILANCA!E8</f>
        <v>436151.2</v>
      </c>
      <c r="E1013" s="2">
        <v>0</v>
      </c>
      <c r="F1013" s="2">
        <v>0</v>
      </c>
      <c r="G1013" s="3">
        <f t="shared" si="38"/>
        <v>3925.3608000000004</v>
      </c>
      <c r="H1013" s="3">
        <f t="shared" si="35"/>
        <v>0.40000000002328306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436151.2</v>
      </c>
      <c r="D1014" s="2">
        <f>BILANCA!E9</f>
        <v>436151.2</v>
      </c>
      <c r="E1014" s="2">
        <v>0</v>
      </c>
      <c r="F1014" s="2">
        <v>0</v>
      </c>
      <c r="G1014" s="3">
        <f t="shared" si="38"/>
        <v>5233.8144000000002</v>
      </c>
      <c r="H1014" s="3">
        <f t="shared" si="35"/>
        <v>0.40000000002328306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2821491.1199999996</v>
      </c>
      <c r="D1017" s="2">
        <f>BILANCA!E12</f>
        <v>2879556.1300000004</v>
      </c>
      <c r="E1017" s="2">
        <v>0</v>
      </c>
      <c r="F1017" s="2">
        <v>0</v>
      </c>
      <c r="G1017" s="3">
        <f t="shared" si="38"/>
        <v>60064.223660000003</v>
      </c>
      <c r="H1017" s="3">
        <f t="shared" si="35"/>
        <v>0.25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2607568.6999999997</v>
      </c>
      <c r="D1018" s="2">
        <f>BILANCA!E13</f>
        <v>2646433.3100000005</v>
      </c>
      <c r="E1018" s="2">
        <v>0</v>
      </c>
      <c r="F1018" s="2">
        <v>0</v>
      </c>
      <c r="G1018" s="3">
        <f t="shared" si="38"/>
        <v>63203.482560000011</v>
      </c>
      <c r="H1018" s="3">
        <f t="shared" si="35"/>
        <v>0.61000000080093741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120190.04</v>
      </c>
      <c r="D1019" s="2">
        <f>BILANCA!E14</f>
        <v>152565.54</v>
      </c>
      <c r="E1019" s="2">
        <v>0</v>
      </c>
      <c r="F1019" s="2">
        <v>0</v>
      </c>
      <c r="G1019" s="3">
        <f t="shared" si="38"/>
        <v>3827.8900800000001</v>
      </c>
      <c r="H1019" s="3">
        <f t="shared" si="35"/>
        <v>0.49999999998544808</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2050695.26</v>
      </c>
      <c r="D1020" s="2">
        <f>BILANCA!E15</f>
        <v>2142584.33</v>
      </c>
      <c r="E1020" s="2">
        <v>0</v>
      </c>
      <c r="F1020" s="2">
        <v>0</v>
      </c>
      <c r="G1020" s="3">
        <f t="shared" si="38"/>
        <v>63358.639200000005</v>
      </c>
      <c r="H1020" s="3">
        <f t="shared" si="35"/>
        <v>0.59000000008381903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443550.6</v>
      </c>
      <c r="D1021" s="2">
        <f>BILANCA!E16</f>
        <v>443550.6</v>
      </c>
      <c r="E1021" s="2">
        <v>0</v>
      </c>
      <c r="F1021" s="2">
        <v>0</v>
      </c>
      <c r="G1021" s="3">
        <f t="shared" si="38"/>
        <v>14637.1698</v>
      </c>
      <c r="H1021" s="3">
        <f t="shared" si="35"/>
        <v>0.80000000004656613</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822937.49</v>
      </c>
      <c r="D1022" s="2">
        <f>BILANCA!E17</f>
        <v>832888.05</v>
      </c>
      <c r="E1022" s="2">
        <v>0</v>
      </c>
      <c r="F1022" s="2">
        <v>0</v>
      </c>
      <c r="G1022" s="3">
        <f t="shared" si="38"/>
        <v>29864.56308</v>
      </c>
      <c r="H1022" s="3">
        <f t="shared" si="35"/>
        <v>0.5400000000372529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829804.69</v>
      </c>
      <c r="D1023" s="2">
        <f>BILANCA!E18</f>
        <v>925155.21</v>
      </c>
      <c r="E1023" s="2">
        <v>0</v>
      </c>
      <c r="F1023" s="2">
        <v>0</v>
      </c>
      <c r="G1023" s="3">
        <f t="shared" si="38"/>
        <v>34841.496429999999</v>
      </c>
      <c r="H1023" s="3">
        <f t="shared" si="35"/>
        <v>0.52000000001862645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184924.85</v>
      </c>
      <c r="D1024" s="2">
        <f>BILANCA!E19</f>
        <v>182889.79</v>
      </c>
      <c r="E1024" s="2">
        <v>0</v>
      </c>
      <c r="F1024" s="2">
        <v>0</v>
      </c>
      <c r="G1024" s="3">
        <f t="shared" si="38"/>
        <v>7709.8620200000005</v>
      </c>
      <c r="H1024" s="3">
        <f t="shared" si="35"/>
        <v>0.35999999998603016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64993.63</v>
      </c>
      <c r="D1025" s="2">
        <f>BILANCA!E20</f>
        <v>70956.14</v>
      </c>
      <c r="E1025" s="2">
        <v>0</v>
      </c>
      <c r="F1025" s="2">
        <v>0</v>
      </c>
      <c r="G1025" s="3">
        <f t="shared" si="38"/>
        <v>3103.5886499999997</v>
      </c>
      <c r="H1025" s="3">
        <f t="shared" si="35"/>
        <v>0.51000000000203727</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17859.72</v>
      </c>
      <c r="D1026" s="2">
        <f>BILANCA!E21</f>
        <v>21501.22</v>
      </c>
      <c r="E1026" s="2">
        <v>0</v>
      </c>
      <c r="F1026" s="2">
        <v>0</v>
      </c>
      <c r="G1026" s="3">
        <f t="shared" si="38"/>
        <v>973.79456000000005</v>
      </c>
      <c r="H1026" s="3">
        <f t="shared" si="35"/>
        <v>0.5</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22691.83</v>
      </c>
      <c r="D1027" s="2">
        <f>BILANCA!E22</f>
        <v>25325.71</v>
      </c>
      <c r="E1027" s="2">
        <v>0</v>
      </c>
      <c r="F1027" s="2">
        <v>0</v>
      </c>
      <c r="G1027" s="3">
        <f t="shared" si="38"/>
        <v>1246.8352500000001</v>
      </c>
      <c r="H1027" s="3">
        <f t="shared" si="35"/>
        <v>0.45999999999912689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238768.75</v>
      </c>
      <c r="D1031" s="2">
        <f>BILANCA!E26</f>
        <v>267723.75</v>
      </c>
      <c r="E1031" s="2">
        <v>0</v>
      </c>
      <c r="F1031" s="2">
        <v>0</v>
      </c>
      <c r="G1031" s="3">
        <f t="shared" si="38"/>
        <v>16258.541250000002</v>
      </c>
      <c r="H1031" s="3">
        <f t="shared" si="35"/>
        <v>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159389.07999999999</v>
      </c>
      <c r="D1033" s="2">
        <f>BILANCA!E28</f>
        <v>202617.03</v>
      </c>
      <c r="E1033" s="2">
        <v>0</v>
      </c>
      <c r="F1033" s="2">
        <v>0</v>
      </c>
      <c r="G1033" s="3">
        <f t="shared" si="38"/>
        <v>12986.332219999998</v>
      </c>
      <c r="H1033" s="3">
        <f t="shared" si="35"/>
        <v>0.10999999998603016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51.099999999999454</v>
      </c>
      <c r="D1034" s="2">
        <f>BILANCA!E29</f>
        <v>0</v>
      </c>
      <c r="E1034" s="2">
        <v>0</v>
      </c>
      <c r="F1034" s="2">
        <v>0</v>
      </c>
      <c r="G1034" s="3">
        <f t="shared" si="38"/>
        <v>1.2263999999999868</v>
      </c>
      <c r="H1034" s="3">
        <f t="shared" si="35"/>
        <v>9.9999999999454303E-2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5160.2299999999996</v>
      </c>
      <c r="D1035" s="2">
        <f>BILANCA!E30</f>
        <v>5160.2299999999996</v>
      </c>
      <c r="E1035" s="2">
        <v>0</v>
      </c>
      <c r="F1035" s="2">
        <v>0</v>
      </c>
      <c r="G1035" s="3">
        <f t="shared" si="38"/>
        <v>387.01724999999999</v>
      </c>
      <c r="H1035" s="3">
        <f t="shared" si="35"/>
        <v>0.45999999999912689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5109.13</v>
      </c>
      <c r="D1039" s="2">
        <f>BILANCA!E34</f>
        <v>5160.2299999999996</v>
      </c>
      <c r="E1039" s="2">
        <v>0</v>
      </c>
      <c r="F1039" s="2">
        <v>0</v>
      </c>
      <c r="G1039" s="3">
        <f t="shared" si="38"/>
        <v>447.45811000000003</v>
      </c>
      <c r="H1039" s="3">
        <f t="shared" si="35"/>
        <v>0.35999999999967258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10361.67</v>
      </c>
      <c r="D1040" s="2">
        <f>BILANCA!E35</f>
        <v>10361.67</v>
      </c>
      <c r="E1040" s="2">
        <v>0</v>
      </c>
      <c r="F1040" s="2">
        <v>0</v>
      </c>
      <c r="G1040" s="3">
        <f t="shared" si="38"/>
        <v>932.55029999999999</v>
      </c>
      <c r="H1040" s="3">
        <f t="shared" si="35"/>
        <v>0.65999999999985448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10361.67</v>
      </c>
      <c r="D1042" s="2">
        <f>BILANCA!E37</f>
        <v>10361.67</v>
      </c>
      <c r="E1042" s="2">
        <v>0</v>
      </c>
      <c r="F1042" s="2">
        <v>0</v>
      </c>
      <c r="G1042" s="3">
        <f t="shared" si="38"/>
        <v>994.72032000000002</v>
      </c>
      <c r="H1042" s="3">
        <f t="shared" si="35"/>
        <v>0.65999999999985448</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18584.800000000003</v>
      </c>
      <c r="D1050" s="2">
        <f>BILANCA!E45</f>
        <v>39871.360000000001</v>
      </c>
      <c r="E1050" s="2">
        <v>0</v>
      </c>
      <c r="F1050" s="2">
        <v>0</v>
      </c>
      <c r="G1050" s="3">
        <f t="shared" si="38"/>
        <v>3933.1008000000006</v>
      </c>
      <c r="H1050" s="3">
        <f t="shared" si="35"/>
        <v>0.55999999999767169</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10427.780000000001</v>
      </c>
      <c r="D1052" s="2">
        <f>BILANCA!E47</f>
        <v>13140.28</v>
      </c>
      <c r="E1052" s="2">
        <v>0</v>
      </c>
      <c r="F1052" s="2">
        <v>0</v>
      </c>
      <c r="G1052" s="3">
        <f t="shared" si="38"/>
        <v>1541.7502800000002</v>
      </c>
      <c r="H1052" s="3">
        <f t="shared" si="35"/>
        <v>0.5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43067.14</v>
      </c>
      <c r="D1053" s="2">
        <f>BILANCA!E48</f>
        <v>43067.14</v>
      </c>
      <c r="E1053" s="2">
        <v>0</v>
      </c>
      <c r="F1053" s="2">
        <v>0</v>
      </c>
      <c r="G1053" s="3">
        <f t="shared" si="38"/>
        <v>5555.6610599999995</v>
      </c>
      <c r="H1053" s="3">
        <f t="shared" si="35"/>
        <v>0.27999999999883585</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5224.9399999999996</v>
      </c>
      <c r="D1054" s="2">
        <f>BILANCA!E49</f>
        <v>31487.61</v>
      </c>
      <c r="E1054" s="2">
        <v>0</v>
      </c>
      <c r="F1054" s="2">
        <v>0</v>
      </c>
      <c r="G1054" s="3">
        <f t="shared" si="38"/>
        <v>3000.8070399999997</v>
      </c>
      <c r="H1054" s="3">
        <f t="shared" si="35"/>
        <v>0.4499999999998181</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40135.06</v>
      </c>
      <c r="D1055" s="2">
        <f>BILANCA!E50</f>
        <v>47823.67</v>
      </c>
      <c r="E1055" s="2">
        <v>0</v>
      </c>
      <c r="F1055" s="2">
        <v>0</v>
      </c>
      <c r="G1055" s="3">
        <f t="shared" si="38"/>
        <v>6110.2079999999996</v>
      </c>
      <c r="H1055" s="3">
        <f t="shared" si="35"/>
        <v>0.38999999999941792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15661.41</v>
      </c>
      <c r="D1059" s="2">
        <f>BILANCA!E54</f>
        <v>18090.349999999999</v>
      </c>
      <c r="E1059" s="2">
        <v>0</v>
      </c>
      <c r="F1059" s="2">
        <v>0</v>
      </c>
      <c r="G1059" s="3">
        <f t="shared" si="38"/>
        <v>2540.2633900000001</v>
      </c>
      <c r="H1059" s="3">
        <f t="shared" si="35"/>
        <v>0.75999999999839929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15661.41</v>
      </c>
      <c r="D1060" s="2">
        <f>BILANCA!E55</f>
        <v>18090.349999999999</v>
      </c>
      <c r="E1060" s="2">
        <v>0</v>
      </c>
      <c r="F1060" s="2">
        <v>0</v>
      </c>
      <c r="G1060" s="3">
        <f t="shared" si="38"/>
        <v>2592.1054999999997</v>
      </c>
      <c r="H1060" s="3">
        <f t="shared" si="35"/>
        <v>0.75999999999839929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467215.29</v>
      </c>
      <c r="D1061" s="2">
        <f>BILANCA!E56</f>
        <v>659816.36</v>
      </c>
      <c r="E1061" s="2">
        <v>0</v>
      </c>
      <c r="F1061" s="2">
        <v>0</v>
      </c>
      <c r="G1061" s="3">
        <f t="shared" si="38"/>
        <v>91129.24850999999</v>
      </c>
      <c r="H1061" s="3">
        <f t="shared" si="35"/>
        <v>0.6499999999650754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306230.15999999997</v>
      </c>
      <c r="D1062" s="2">
        <f>BILANCA!E57</f>
        <v>637116.46</v>
      </c>
      <c r="E1062" s="2">
        <v>0</v>
      </c>
      <c r="F1062" s="2">
        <v>0</v>
      </c>
      <c r="G1062" s="3">
        <f t="shared" si="38"/>
        <v>82184.080159999998</v>
      </c>
      <c r="H1062" s="3">
        <f t="shared" si="35"/>
        <v>0.61999999993713573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160985.13</v>
      </c>
      <c r="D1066" s="2">
        <f>BILANCA!E61</f>
        <v>22699.9</v>
      </c>
      <c r="E1066" s="2">
        <v>0</v>
      </c>
      <c r="F1066" s="2">
        <v>0</v>
      </c>
      <c r="G1066" s="3">
        <f t="shared" si="38"/>
        <v>11557.55608</v>
      </c>
      <c r="H1066" s="3">
        <f t="shared" si="35"/>
        <v>0.23000000000320142</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1276046.7200000002</v>
      </c>
      <c r="D1074" s="2">
        <f>BILANCA!E69</f>
        <v>1292754.21</v>
      </c>
      <c r="E1074" s="2">
        <v>0</v>
      </c>
      <c r="F1074" s="2">
        <v>0</v>
      </c>
      <c r="G1074" s="3">
        <f t="shared" si="38"/>
        <v>247139.52896000003</v>
      </c>
      <c r="H1074" s="3">
        <f t="shared" si="35"/>
        <v>0.48999999975785613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144521</v>
      </c>
      <c r="D1075" s="2">
        <f>BILANCA!E70</f>
        <v>220509.97</v>
      </c>
      <c r="E1075" s="2">
        <v>0</v>
      </c>
      <c r="F1075" s="2">
        <v>0</v>
      </c>
      <c r="G1075" s="3">
        <f t="shared" si="38"/>
        <v>38060.161099999998</v>
      </c>
      <c r="H1075" s="3">
        <f t="shared" si="35"/>
        <v>2.9999999998835847E-2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144521</v>
      </c>
      <c r="D1076" s="2">
        <f>BILANCA!E71</f>
        <v>220509.97</v>
      </c>
      <c r="E1076" s="2">
        <v>0</v>
      </c>
      <c r="F1076" s="2">
        <v>0</v>
      </c>
      <c r="G1076" s="3">
        <f t="shared" si="38"/>
        <v>38645.702040000004</v>
      </c>
      <c r="H1076" s="3">
        <f t="shared" si="35"/>
        <v>2.9999999998835847E-2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144521</v>
      </c>
      <c r="D1078" s="2">
        <f>BILANCA!E73</f>
        <v>220509.97</v>
      </c>
      <c r="E1078" s="2">
        <v>0</v>
      </c>
      <c r="F1078" s="2">
        <v>0</v>
      </c>
      <c r="G1078" s="3">
        <f t="shared" si="38"/>
        <v>39816.783920000002</v>
      </c>
      <c r="H1078" s="3">
        <f t="shared" si="35"/>
        <v>2.9999999998835847E-2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2657.8199999999997</v>
      </c>
      <c r="D1087" s="2">
        <f>BILANCA!E82</f>
        <v>2759.2200000000003</v>
      </c>
      <c r="E1087" s="2">
        <v>0</v>
      </c>
      <c r="F1087" s="2">
        <v>0</v>
      </c>
      <c r="G1087" s="3">
        <f t="shared" si="38"/>
        <v>629.57202000000007</v>
      </c>
      <c r="H1087" s="3">
        <f t="shared" si="35"/>
        <v>0.4000000000005457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1055.95</v>
      </c>
      <c r="D1090" s="2">
        <f>BILANCA!E85</f>
        <v>1055.95</v>
      </c>
      <c r="E1090" s="2">
        <v>0</v>
      </c>
      <c r="F1090" s="2">
        <v>0</v>
      </c>
      <c r="G1090" s="3">
        <f t="shared" si="38"/>
        <v>253.428</v>
      </c>
      <c r="H1090" s="3">
        <f t="shared" si="35"/>
        <v>9.9999999999909051E-2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1601.87</v>
      </c>
      <c r="D1092" s="2">
        <f>BILANCA!E87</f>
        <v>1703.27</v>
      </c>
      <c r="E1092" s="2">
        <v>0</v>
      </c>
      <c r="F1092" s="2">
        <v>0</v>
      </c>
      <c r="G1092" s="3">
        <f t="shared" si="38"/>
        <v>410.68961999999999</v>
      </c>
      <c r="H1092" s="3">
        <f t="shared" si="35"/>
        <v>0.40000000000009095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832834.96</v>
      </c>
      <c r="D1140" s="2">
        <f>BILANCA!E135</f>
        <v>832834.96</v>
      </c>
      <c r="E1140" s="2">
        <v>0</v>
      </c>
      <c r="F1140" s="2">
        <v>0</v>
      </c>
      <c r="G1140" s="3">
        <f t="shared" si="38"/>
        <v>324805.63439999998</v>
      </c>
      <c r="H1140" s="3">
        <f t="shared" si="41"/>
        <v>8.0000000074505806E-2</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832834.96</v>
      </c>
      <c r="D1141" s="2">
        <f>BILANCA!E136</f>
        <v>832834.96</v>
      </c>
      <c r="E1141" s="2">
        <v>0</v>
      </c>
      <c r="F1141" s="2">
        <v>0</v>
      </c>
      <c r="G1141" s="3">
        <f t="shared" si="38"/>
        <v>327304.13928</v>
      </c>
      <c r="H1141" s="3">
        <f t="shared" si="41"/>
        <v>8.0000000074505806E-2</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831681.58</v>
      </c>
      <c r="D1145" s="2">
        <f>BILANCA!E140</f>
        <v>831681.58</v>
      </c>
      <c r="E1145" s="2">
        <v>0</v>
      </c>
      <c r="F1145" s="2">
        <v>0</v>
      </c>
      <c r="G1145" s="3">
        <f t="shared" si="38"/>
        <v>336831.03990000003</v>
      </c>
      <c r="H1145" s="3">
        <f t="shared" si="41"/>
        <v>0.84000000008381903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1153.3800000000001</v>
      </c>
      <c r="D1147" s="2">
        <f>BILANCA!E142</f>
        <v>1153.3800000000001</v>
      </c>
      <c r="E1147" s="2">
        <v>0</v>
      </c>
      <c r="F1147" s="2">
        <v>0</v>
      </c>
      <c r="G1147" s="3">
        <f t="shared" si="38"/>
        <v>474.0391800000001</v>
      </c>
      <c r="H1147" s="3">
        <f t="shared" si="41"/>
        <v>0.76000000000021828</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296021.58999999997</v>
      </c>
      <c r="D1152" s="2">
        <f>BILANCA!E147</f>
        <v>226807.82</v>
      </c>
      <c r="E1152" s="2">
        <v>0</v>
      </c>
      <c r="F1152" s="2">
        <v>0</v>
      </c>
      <c r="G1152" s="3">
        <f t="shared" si="38"/>
        <v>106448.48666</v>
      </c>
      <c r="H1152" s="3">
        <f t="shared" si="41"/>
        <v>0.59000000002561137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59164.13</v>
      </c>
      <c r="D1153" s="2">
        <f>BILANCA!E148</f>
        <v>61795.49</v>
      </c>
      <c r="E1153" s="2">
        <v>0</v>
      </c>
      <c r="F1153" s="2">
        <v>0</v>
      </c>
      <c r="G1153" s="3">
        <f t="shared" si="38"/>
        <v>26133.980729999996</v>
      </c>
      <c r="H1153" s="3">
        <f t="shared" si="41"/>
        <v>0.61999999999534339</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562.45000000000005</v>
      </c>
      <c r="D1154" s="2">
        <f>BILANCA!E149</f>
        <v>562.45000000000005</v>
      </c>
      <c r="E1154" s="2">
        <v>0</v>
      </c>
      <c r="F1154" s="2">
        <v>0</v>
      </c>
      <c r="G1154" s="3">
        <f t="shared" si="38"/>
        <v>242.97840000000002</v>
      </c>
      <c r="H1154" s="3">
        <f t="shared" si="41"/>
        <v>0.90000000000009095</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78995.53</v>
      </c>
      <c r="D1164" s="2">
        <f>BILANCA!E159</f>
        <v>11889.59</v>
      </c>
      <c r="E1164" s="2">
        <v>0</v>
      </c>
      <c r="F1164" s="2">
        <v>0</v>
      </c>
      <c r="G1164" s="3">
        <f t="shared" si="38"/>
        <v>15827.305340000001</v>
      </c>
      <c r="H1164" s="3">
        <f t="shared" si="41"/>
        <v>0.88000000000101863</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177904.07</v>
      </c>
      <c r="D1165" s="2">
        <f>BILANCA!E160</f>
        <v>168624.94</v>
      </c>
      <c r="E1165" s="2">
        <v>0</v>
      </c>
      <c r="F1165" s="2">
        <v>0</v>
      </c>
      <c r="G1165" s="3">
        <f t="shared" si="38"/>
        <v>79848.862250000006</v>
      </c>
      <c r="H1165" s="3">
        <f t="shared" si="41"/>
        <v>0.13000000000465661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20604.59</v>
      </c>
      <c r="D1169" s="2">
        <f>BILANCA!E164</f>
        <v>16064.65</v>
      </c>
      <c r="E1169" s="2">
        <v>0</v>
      </c>
      <c r="F1169" s="2">
        <v>0</v>
      </c>
      <c r="G1169" s="3">
        <f t="shared" si="38"/>
        <v>8384.68851</v>
      </c>
      <c r="H1169" s="3">
        <f t="shared" si="41"/>
        <v>0.76000000000021828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11.35</v>
      </c>
      <c r="D1170" s="2">
        <f>BILANCA!E165</f>
        <v>11.35</v>
      </c>
      <c r="E1170" s="2">
        <v>0</v>
      </c>
      <c r="F1170" s="2">
        <v>0</v>
      </c>
      <c r="G1170" s="3">
        <f t="shared" si="38"/>
        <v>5.4480000000000004</v>
      </c>
      <c r="H1170" s="3">
        <f t="shared" si="41"/>
        <v>0.69999999999999929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11.35</v>
      </c>
      <c r="D1172" s="2">
        <f>BILANCA!E167</f>
        <v>11.35</v>
      </c>
      <c r="E1172" s="2">
        <v>0</v>
      </c>
      <c r="F1172" s="2">
        <v>0</v>
      </c>
      <c r="G1172" s="3">
        <f t="shared" si="38"/>
        <v>5.5160999999999998</v>
      </c>
      <c r="H1172" s="3">
        <f t="shared" si="41"/>
        <v>0.69999999999999929</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9830.89</v>
      </c>
      <c r="E1176" s="2">
        <v>0</v>
      </c>
      <c r="F1176" s="2">
        <v>0</v>
      </c>
      <c r="G1176" s="3">
        <f t="shared" si="38"/>
        <v>3263.8554800000002</v>
      </c>
      <c r="H1176" s="3">
        <f t="shared" si="41"/>
        <v>0.11000000000058208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9830.89</v>
      </c>
      <c r="E1177" s="2">
        <v>0</v>
      </c>
      <c r="F1177" s="2">
        <v>0</v>
      </c>
      <c r="G1177" s="3">
        <f t="shared" si="38"/>
        <v>3283.5172600000001</v>
      </c>
      <c r="H1177" s="3">
        <f t="shared" si="41"/>
        <v>0.11000000000058208</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5000904.3299999991</v>
      </c>
      <c r="D1180" s="2">
        <f>BILANCA!E176</f>
        <v>5268277.9000000004</v>
      </c>
      <c r="E1180" s="2">
        <v>0</v>
      </c>
      <c r="F1180" s="2">
        <v>0</v>
      </c>
      <c r="G1180" s="3">
        <f t="shared" si="38"/>
        <v>2641368.2220999999</v>
      </c>
      <c r="H1180" s="3">
        <f t="shared" si="41"/>
        <v>0.4299999987706542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132461.12</v>
      </c>
      <c r="D1181" s="2">
        <f>BILANCA!E177</f>
        <v>275542.52999999997</v>
      </c>
      <c r="E1181" s="2">
        <v>0</v>
      </c>
      <c r="F1181" s="2">
        <v>0</v>
      </c>
      <c r="G1181" s="3">
        <f t="shared" si="38"/>
        <v>116886.39678</v>
      </c>
      <c r="H1181" s="3">
        <f t="shared" si="41"/>
        <v>0.59000000002561137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130558.85</v>
      </c>
      <c r="D1182" s="2">
        <f>BILANCA!E178</f>
        <v>210385.96</v>
      </c>
      <c r="E1182" s="2">
        <v>0</v>
      </c>
      <c r="F1182" s="2">
        <v>0</v>
      </c>
      <c r="G1182" s="3">
        <f t="shared" si="38"/>
        <v>94828.892439999996</v>
      </c>
      <c r="H1182" s="3">
        <f t="shared" si="41"/>
        <v>0.19000000000232831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14733.13</v>
      </c>
      <c r="D1183" s="2">
        <f>BILANCA!E179</f>
        <v>11972.75</v>
      </c>
      <c r="E1183" s="2">
        <v>0</v>
      </c>
      <c r="F1183" s="2">
        <v>0</v>
      </c>
      <c r="G1183" s="3">
        <f t="shared" si="38"/>
        <v>6691.4029899999996</v>
      </c>
      <c r="H1183" s="3">
        <f t="shared" si="41"/>
        <v>0.37999999999919964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108846.55</v>
      </c>
      <c r="D1184" s="2">
        <f>BILANCA!E180</f>
        <v>95030.33</v>
      </c>
      <c r="E1184" s="2">
        <v>0</v>
      </c>
      <c r="F1184" s="2">
        <v>0</v>
      </c>
      <c r="G1184" s="3">
        <f t="shared" si="38"/>
        <v>52009.85454</v>
      </c>
      <c r="H1184" s="3">
        <f t="shared" si="41"/>
        <v>0.77999999999883585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141.22</v>
      </c>
      <c r="D1185" s="2">
        <f>BILANCA!E181</f>
        <v>163.01</v>
      </c>
      <c r="E1185" s="2">
        <v>0</v>
      </c>
      <c r="F1185" s="2">
        <v>0</v>
      </c>
      <c r="G1185" s="3">
        <f t="shared" si="38"/>
        <v>81.766999999999996</v>
      </c>
      <c r="H1185" s="3">
        <f t="shared" si="41"/>
        <v>0.22999999999998977</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29.04</v>
      </c>
      <c r="E1187" s="2">
        <v>0</v>
      </c>
      <c r="F1187" s="2">
        <v>0</v>
      </c>
      <c r="G1187" s="3">
        <f t="shared" si="38"/>
        <v>10.280159999999999</v>
      </c>
      <c r="H1187" s="3">
        <f t="shared" si="41"/>
        <v>3.9999999999999147E-2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141.22</v>
      </c>
      <c r="D1188" s="2">
        <f>BILANCA!E184</f>
        <v>133.97</v>
      </c>
      <c r="E1188" s="2">
        <v>0</v>
      </c>
      <c r="F1188" s="2">
        <v>0</v>
      </c>
      <c r="G1188" s="3">
        <f t="shared" si="38"/>
        <v>72.830479999999994</v>
      </c>
      <c r="H1188" s="3">
        <f t="shared" si="41"/>
        <v>0.25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28019.81</v>
      </c>
      <c r="E1190" s="2">
        <v>0</v>
      </c>
      <c r="F1190" s="2">
        <v>0</v>
      </c>
      <c r="G1190" s="3">
        <f>B1190/1000*C1190+B1190/500*D1190</f>
        <v>10087.131600000001</v>
      </c>
      <c r="H1190" s="3">
        <f>ABS(C1190-ROUND(C1190,0))+ABS(D1190-ROUND(D1190,0))</f>
        <v>0.18999999999869033</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134.34</v>
      </c>
      <c r="E1193" s="2">
        <v>0</v>
      </c>
      <c r="F1193" s="2">
        <v>0</v>
      </c>
      <c r="G1193" s="3">
        <f t="shared" si="42"/>
        <v>49.168439999999997</v>
      </c>
      <c r="H1193" s="3">
        <f t="shared" si="43"/>
        <v>0.34000000000000341</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27885.47</v>
      </c>
      <c r="E1194" s="2">
        <v>0</v>
      </c>
      <c r="F1194" s="2">
        <v>0</v>
      </c>
      <c r="G1194" s="3">
        <f t="shared" si="42"/>
        <v>10261.85296</v>
      </c>
      <c r="H1194" s="3">
        <f t="shared" si="43"/>
        <v>0.47000000000116415</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1091.71</v>
      </c>
      <c r="D1198" s="2">
        <f>BILANCA!E194</f>
        <v>5008.26</v>
      </c>
      <c r="E1198" s="2">
        <v>0</v>
      </c>
      <c r="F1198" s="2">
        <v>0</v>
      </c>
      <c r="G1198" s="3">
        <f t="shared" si="38"/>
        <v>2088.3472400000001</v>
      </c>
      <c r="H1198" s="3">
        <f t="shared" si="41"/>
        <v>0.5500000000001819</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70191.8</v>
      </c>
      <c r="E1199" s="2">
        <v>0</v>
      </c>
      <c r="F1199" s="2">
        <v>0</v>
      </c>
      <c r="G1199" s="3">
        <f t="shared" si="38"/>
        <v>26532.500400000001</v>
      </c>
      <c r="H1199" s="3">
        <f t="shared" si="41"/>
        <v>0.19999999999708962</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5746.24</v>
      </c>
      <c r="D1200" s="2">
        <f>BILANCA!E196</f>
        <v>0</v>
      </c>
      <c r="E1200" s="2">
        <v>0</v>
      </c>
      <c r="F1200" s="2">
        <v>0</v>
      </c>
      <c r="G1200" s="3">
        <f t="shared" si="38"/>
        <v>1091.7855999999999</v>
      </c>
      <c r="H1200" s="3">
        <f t="shared" si="41"/>
        <v>0.23999999999978172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1902.27</v>
      </c>
      <c r="D1201" s="2">
        <f>BILANCA!E197</f>
        <v>6019.09</v>
      </c>
      <c r="E1201" s="2">
        <v>0</v>
      </c>
      <c r="F1201" s="2">
        <v>0</v>
      </c>
      <c r="G1201" s="3">
        <f t="shared" si="38"/>
        <v>2662.6259499999996</v>
      </c>
      <c r="H1201" s="3">
        <f t="shared" si="41"/>
        <v>0.36000000000012733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1902.27</v>
      </c>
      <c r="D1203" s="2">
        <f>BILANCA!E199</f>
        <v>4699.38</v>
      </c>
      <c r="E1203" s="2">
        <v>0</v>
      </c>
      <c r="F1203" s="2">
        <v>0</v>
      </c>
      <c r="G1203" s="3">
        <f t="shared" si="44"/>
        <v>2181.09879</v>
      </c>
      <c r="H1203" s="3">
        <f t="shared" si="45"/>
        <v>0.65000000000009095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1319.71</v>
      </c>
      <c r="E1206" s="2">
        <v>0</v>
      </c>
      <c r="F1206" s="2">
        <v>0</v>
      </c>
      <c r="G1206" s="3">
        <f t="shared" si="44"/>
        <v>517.32632000000001</v>
      </c>
      <c r="H1206" s="3">
        <f t="shared" si="45"/>
        <v>0.28999999999996362</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53000</v>
      </c>
      <c r="E1223" s="2">
        <v>0</v>
      </c>
      <c r="F1223" s="2">
        <v>0</v>
      </c>
      <c r="G1223" s="3">
        <f t="shared" si="38"/>
        <v>22578</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53000</v>
      </c>
      <c r="E1224" s="2">
        <v>0</v>
      </c>
      <c r="F1224" s="2">
        <v>0</v>
      </c>
      <c r="G1224" s="3">
        <f t="shared" si="38"/>
        <v>22684</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53000</v>
      </c>
      <c r="E1229" s="2">
        <v>0</v>
      </c>
      <c r="F1229" s="2">
        <v>0</v>
      </c>
      <c r="G1229" s="3">
        <f t="shared" si="38"/>
        <v>23214</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6137.48</v>
      </c>
      <c r="E1251" s="2">
        <v>0</v>
      </c>
      <c r="F1251" s="2">
        <v>0</v>
      </c>
      <c r="G1251" s="3">
        <f>B1251/1000*C1251+B1251/500*D1251</f>
        <v>2958.2653599999999</v>
      </c>
      <c r="H1251" s="3">
        <f>ABS(C1251-ROUND(C1251,0))+ABS(D1251-ROUND(D1251,0))</f>
        <v>0.47999999999956344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4868443.209999999</v>
      </c>
      <c r="D1255" s="2">
        <f>BILANCA!E251</f>
        <v>4992735.37</v>
      </c>
      <c r="E1255" s="2">
        <v>0</v>
      </c>
      <c r="F1255" s="2">
        <v>0</v>
      </c>
      <c r="G1255" s="3">
        <f t="shared" si="38"/>
        <v>3639208.91775</v>
      </c>
      <c r="H1255" s="3">
        <f t="shared" si="41"/>
        <v>0.57999999914318323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4557692.53</v>
      </c>
      <c r="D1256" s="2">
        <f>BILANCA!E252</f>
        <v>4755358.6100000003</v>
      </c>
      <c r="E1256" s="2">
        <v>0</v>
      </c>
      <c r="F1256" s="2">
        <v>0</v>
      </c>
      <c r="G1256" s="3">
        <f t="shared" si="38"/>
        <v>3460828.7985000005</v>
      </c>
      <c r="H1256" s="3">
        <f t="shared" si="41"/>
        <v>0.85999999940395355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4557692.53</v>
      </c>
      <c r="D1257" s="2">
        <f>BILANCA!E253</f>
        <v>4808358.6100000003</v>
      </c>
      <c r="E1257" s="2">
        <v>0</v>
      </c>
      <c r="F1257" s="2">
        <v>0</v>
      </c>
      <c r="G1257" s="3">
        <f t="shared" si="38"/>
        <v>3501079.2082500001</v>
      </c>
      <c r="H1257" s="3">
        <f t="shared" si="41"/>
        <v>0.85999999940395355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53000</v>
      </c>
      <c r="E1258" s="2">
        <v>0</v>
      </c>
      <c r="F1258" s="2">
        <v>0</v>
      </c>
      <c r="G1258" s="3">
        <f t="shared" si="38"/>
        <v>26288</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18119.519999999902</v>
      </c>
      <c r="D1259" s="2">
        <f>BILANCA!E255</f>
        <v>14350.610000000102</v>
      </c>
      <c r="E1259" s="2">
        <v>0</v>
      </c>
      <c r="F1259" s="2">
        <v>0</v>
      </c>
      <c r="G1259" s="3">
        <f t="shared" si="38"/>
        <v>11658.364260000028</v>
      </c>
      <c r="H1259" s="3">
        <f t="shared" si="41"/>
        <v>0.86999999999534339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1015660.1</v>
      </c>
      <c r="D1260" s="2">
        <f>BILANCA!E256</f>
        <v>1222567.83</v>
      </c>
      <c r="E1260" s="2">
        <v>0</v>
      </c>
      <c r="F1260" s="2">
        <v>0</v>
      </c>
      <c r="G1260" s="3">
        <f t="shared" si="38"/>
        <v>865198.94000000006</v>
      </c>
      <c r="H1260" s="3">
        <f t="shared" si="41"/>
        <v>0.26999999990221113</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1015660.1</v>
      </c>
      <c r="D1261" s="2">
        <f>BILANCA!E257</f>
        <v>1222567.83</v>
      </c>
      <c r="E1261" s="2">
        <v>0</v>
      </c>
      <c r="F1261" s="2">
        <v>0</v>
      </c>
      <c r="G1261" s="3">
        <f t="shared" si="38"/>
        <v>868659.73576000007</v>
      </c>
      <c r="H1261" s="3">
        <f t="shared" si="41"/>
        <v>0.26999999990221113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997540.58000000007</v>
      </c>
      <c r="D1264" s="2">
        <f>BILANCA!E260</f>
        <v>1208217.22</v>
      </c>
      <c r="E1264" s="2">
        <v>0</v>
      </c>
      <c r="F1264" s="2">
        <v>0</v>
      </c>
      <c r="G1264" s="3">
        <f t="shared" si="38"/>
        <v>867149.65508000006</v>
      </c>
      <c r="H1264" s="3">
        <f t="shared" si="41"/>
        <v>0.63999999989755452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741890.04</v>
      </c>
      <c r="D1266" s="2">
        <f>BILANCA!E262</f>
        <v>1004245.36</v>
      </c>
      <c r="E1266" s="2">
        <v>0</v>
      </c>
      <c r="F1266" s="2">
        <v>0</v>
      </c>
      <c r="G1266" s="3">
        <f t="shared" si="38"/>
        <v>704097.47456</v>
      </c>
      <c r="H1266" s="3">
        <f t="shared" si="41"/>
        <v>0.40000000002328306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255650.54</v>
      </c>
      <c r="D1267" s="2">
        <f>BILANCA!E263</f>
        <v>203971.86</v>
      </c>
      <c r="E1267" s="2">
        <v>0</v>
      </c>
      <c r="F1267" s="2">
        <v>0</v>
      </c>
      <c r="G1267" s="3">
        <f t="shared" si="38"/>
        <v>170543.72482</v>
      </c>
      <c r="H1267" s="3">
        <f t="shared" si="41"/>
        <v>0.60000000000582077</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292619.81</v>
      </c>
      <c r="D1278" s="2">
        <f>BILANCA!E274</f>
        <v>223014.8</v>
      </c>
      <c r="E1278" s="2">
        <v>0</v>
      </c>
      <c r="F1278" s="2">
        <v>0</v>
      </c>
      <c r="G1278" s="3">
        <f t="shared" si="38"/>
        <v>197958.04188</v>
      </c>
      <c r="H1278" s="3">
        <f t="shared" si="41"/>
        <v>0.39000000001396984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37952.54</v>
      </c>
      <c r="D1279" s="2">
        <f>BILANCA!E275</f>
        <v>47170.76</v>
      </c>
      <c r="E1279" s="2">
        <v>0</v>
      </c>
      <c r="F1279" s="2">
        <v>0</v>
      </c>
      <c r="G1279" s="3">
        <f t="shared" ref="G1279:G1294" si="48">B1279/1000*C1279+B1279/500*D1279</f>
        <v>35587.102140000003</v>
      </c>
      <c r="H1279" s="3">
        <f t="shared" ref="H1279:H1294" si="49">ABS(C1279-ROUND(C1279,0))+ABS(D1279-ROUND(D1279,0))</f>
        <v>0.69999999999708962</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76763.199999999997</v>
      </c>
      <c r="D1290" s="2">
        <f>BILANCA!E286</f>
        <v>9266.02</v>
      </c>
      <c r="E1290" s="2">
        <v>0</v>
      </c>
      <c r="F1290" s="2">
        <v>0</v>
      </c>
      <c r="G1290" s="3">
        <f t="shared" si="48"/>
        <v>26682.6672</v>
      </c>
      <c r="H1290" s="3">
        <f t="shared" si="49"/>
        <v>0.21999999999752617</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177904.07</v>
      </c>
      <c r="D1291" s="2">
        <f>BILANCA!E287</f>
        <v>166578.01999999999</v>
      </c>
      <c r="E1291" s="2">
        <v>0</v>
      </c>
      <c r="F1291" s="2">
        <v>0</v>
      </c>
      <c r="G1291" s="3">
        <f t="shared" si="48"/>
        <v>143607.89091000002</v>
      </c>
      <c r="H1291" s="3">
        <f t="shared" si="49"/>
        <v>8.999999999650754E-2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11.35</v>
      </c>
      <c r="D1295" s="2">
        <f>BILANCA!E291</f>
        <v>11.35</v>
      </c>
      <c r="E1295" s="2">
        <v>0</v>
      </c>
      <c r="F1295" s="2">
        <v>0</v>
      </c>
      <c r="G1295" s="3">
        <f t="shared" si="38"/>
        <v>9.7042499999999983</v>
      </c>
      <c r="H1295" s="3">
        <f t="shared" si="41"/>
        <v>0.69999999999999929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11.35</v>
      </c>
      <c r="D1297" s="2">
        <f>BILANCA!E293</f>
        <v>11.35</v>
      </c>
      <c r="E1297" s="2">
        <v>0</v>
      </c>
      <c r="F1297" s="2">
        <v>0</v>
      </c>
      <c r="G1297" s="3">
        <f t="shared" si="50"/>
        <v>9.7723499999999994</v>
      </c>
      <c r="H1297" s="3">
        <f t="shared" si="51"/>
        <v>0.69999999999999929</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348661.27</v>
      </c>
      <c r="D1301" s="2">
        <f>BILANCA!E297</f>
        <v>166278.89000000001</v>
      </c>
      <c r="E1301" s="2">
        <v>0</v>
      </c>
      <c r="F1301" s="2">
        <v>0</v>
      </c>
      <c r="G1301" s="3">
        <f t="shared" si="38"/>
        <v>198234.74355000001</v>
      </c>
      <c r="H1301" s="3">
        <f t="shared" si="41"/>
        <v>0.38000000000465661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348661.27</v>
      </c>
      <c r="D1302" s="2">
        <f>BILANCA!E298</f>
        <v>166278.89000000001</v>
      </c>
      <c r="E1302" s="2">
        <v>0</v>
      </c>
      <c r="F1302" s="2">
        <v>0</v>
      </c>
      <c r="G1302" s="3">
        <f t="shared" si="38"/>
        <v>198915.96260000003</v>
      </c>
      <c r="H1302" s="3">
        <f t="shared" si="41"/>
        <v>0.38000000000465661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316626.18</v>
      </c>
      <c r="D1305" s="2">
        <f>BILANCA!E302</f>
        <v>242872.47</v>
      </c>
      <c r="E1305" s="2">
        <v>0</v>
      </c>
      <c r="F1305" s="2">
        <v>0</v>
      </c>
      <c r="G1305" s="3">
        <f t="shared" si="38"/>
        <v>236699.4804</v>
      </c>
      <c r="H1305" s="3">
        <f t="shared" si="41"/>
        <v>0.64999999999417923</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11.35</v>
      </c>
      <c r="D1308" s="2">
        <f>BILANCA!E305</f>
        <v>11.35</v>
      </c>
      <c r="E1308" s="2">
        <v>0</v>
      </c>
      <c r="F1308" s="2">
        <v>0</v>
      </c>
      <c r="G1308" s="3">
        <f t="shared" ref="G1308:G1581" si="52">B1308/1000*C1308+B1308/500*D1308</f>
        <v>10.146899999999999</v>
      </c>
      <c r="H1308" s="3">
        <f t="shared" si="41"/>
        <v>0.69999999999999929</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200.22</v>
      </c>
      <c r="D1311" s="2">
        <f>BILANCA!E308</f>
        <v>200.22</v>
      </c>
      <c r="E1311" s="2">
        <v>0</v>
      </c>
      <c r="F1311" s="2">
        <v>0</v>
      </c>
      <c r="G1311" s="3">
        <f t="shared" si="52"/>
        <v>180.79865999999998</v>
      </c>
      <c r="H1311" s="3">
        <f t="shared" si="41"/>
        <v>0.43999999999999773</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27.2</v>
      </c>
      <c r="D1312" s="2">
        <f>BILANCA!E309</f>
        <v>5.56</v>
      </c>
      <c r="E1312" s="2">
        <v>0</v>
      </c>
      <c r="F1312" s="2">
        <v>0</v>
      </c>
      <c r="G1312" s="3">
        <f t="shared" si="52"/>
        <v>11.57264</v>
      </c>
      <c r="H1312" s="3">
        <f t="shared" si="41"/>
        <v>0.63999999999999968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1374.45</v>
      </c>
      <c r="D1314" s="2">
        <f>BILANCA!E311</f>
        <v>1497.49</v>
      </c>
      <c r="E1314" s="2">
        <v>0</v>
      </c>
      <c r="F1314" s="2">
        <v>0</v>
      </c>
      <c r="G1314" s="3">
        <f t="shared" si="52"/>
        <v>1328.30672</v>
      </c>
      <c r="H1314" s="3">
        <f t="shared" si="41"/>
        <v>0.94000000000005457</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69463.09</v>
      </c>
      <c r="E1339" s="2">
        <v>0</v>
      </c>
      <c r="F1339" s="2">
        <v>0</v>
      </c>
      <c r="G1339" s="3">
        <f t="shared" si="52"/>
        <v>45706.713219999998</v>
      </c>
      <c r="H1339" s="3">
        <f t="shared" si="41"/>
        <v>8.999999999650754E-2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130558.85</v>
      </c>
      <c r="D1340" s="2">
        <f>BILANCA!E337</f>
        <v>140922.87</v>
      </c>
      <c r="E1340" s="2">
        <v>0</v>
      </c>
      <c r="F1340" s="2">
        <v>0</v>
      </c>
      <c r="G1340" s="3">
        <f t="shared" si="52"/>
        <v>136093.5147</v>
      </c>
      <c r="H1340" s="3">
        <f t="shared" si="41"/>
        <v>0.27999999999883585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1902.27</v>
      </c>
      <c r="D1341" s="2">
        <f>BILANCA!E338</f>
        <v>1319.71</v>
      </c>
      <c r="E1341" s="2">
        <v>0</v>
      </c>
      <c r="F1341" s="2">
        <v>0</v>
      </c>
      <c r="G1341" s="3">
        <f t="shared" si="52"/>
        <v>1503.2993900000001</v>
      </c>
      <c r="H1341" s="3">
        <f t="shared" si="41"/>
        <v>0.55999999999994543</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4699.38</v>
      </c>
      <c r="E1342" s="2">
        <v>0</v>
      </c>
      <c r="F1342" s="2">
        <v>0</v>
      </c>
      <c r="G1342" s="3">
        <f t="shared" si="52"/>
        <v>3120.38832</v>
      </c>
      <c r="H1342" s="3">
        <f t="shared" si="41"/>
        <v>0.38000000000010914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53000</v>
      </c>
      <c r="E1346" s="2">
        <v>0</v>
      </c>
      <c r="F1346" s="2">
        <v>0</v>
      </c>
      <c r="G1346" s="3">
        <f t="shared" si="52"/>
        <v>35616</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3494</v>
      </c>
      <c r="E1370" s="2">
        <v>0</v>
      </c>
      <c r="F1370" s="2">
        <v>0</v>
      </c>
      <c r="G1370" s="3">
        <f t="shared" si="57"/>
        <v>2515.6799999999998</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2643.48</v>
      </c>
      <c r="E1371" s="2">
        <v>0</v>
      </c>
      <c r="F1371" s="2">
        <v>0</v>
      </c>
      <c r="G1371" s="3">
        <f t="shared" si="57"/>
        <v>1908.59256</v>
      </c>
      <c r="H1371" s="3">
        <f t="shared" si="58"/>
        <v>0.48000000000001819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57983.28</v>
      </c>
      <c r="D1392" s="2">
        <f>BILANCA!E389</f>
        <v>57983.28</v>
      </c>
      <c r="E1392" s="2">
        <v>0</v>
      </c>
      <c r="F1392" s="2">
        <v>0</v>
      </c>
      <c r="G1392" s="3">
        <f t="shared" si="61"/>
        <v>66448.838879999996</v>
      </c>
      <c r="H1392" s="3">
        <f t="shared" si="62"/>
        <v>0.55999999999767169</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254177.99</v>
      </c>
      <c r="D1394" s="2">
        <f>BILANCA!E391</f>
        <v>92676.75</v>
      </c>
      <c r="E1394" s="2">
        <v>0</v>
      </c>
      <c r="F1394" s="2">
        <v>0</v>
      </c>
      <c r="G1394" s="3">
        <f t="shared" si="61"/>
        <v>168780.09216</v>
      </c>
      <c r="H1394" s="3">
        <f t="shared" si="62"/>
        <v>0.26000000000931323</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36500</v>
      </c>
      <c r="D1395" s="2">
        <f>BILANCA!E392</f>
        <v>15618.86</v>
      </c>
      <c r="E1395" s="2">
        <v>0</v>
      </c>
      <c r="F1395" s="2">
        <v>0</v>
      </c>
      <c r="G1395" s="3">
        <f t="shared" si="61"/>
        <v>26079.022199999999</v>
      </c>
      <c r="H1395" s="3">
        <f t="shared" si="62"/>
        <v>0.13999999999941792</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323529.73</v>
      </c>
      <c r="D1401" s="7">
        <f>'RAS-funkcijski'!E5</f>
        <v>369712.22000000003</v>
      </c>
      <c r="E1401" s="7">
        <v>0</v>
      </c>
      <c r="F1401" s="7">
        <v>0</v>
      </c>
      <c r="G1401" s="8">
        <f t="shared" si="52"/>
        <v>1062.95417</v>
      </c>
      <c r="H1401" s="8">
        <f t="shared" si="41"/>
        <v>0.49000000004889444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23136.799999999999</v>
      </c>
      <c r="D1402" s="2">
        <f>'RAS-funkcijski'!E6</f>
        <v>36237.78</v>
      </c>
      <c r="E1402" s="2">
        <v>0</v>
      </c>
      <c r="F1402" s="2">
        <v>0</v>
      </c>
      <c r="G1402" s="3">
        <f t="shared" si="52"/>
        <v>191.22471999999999</v>
      </c>
      <c r="H1402" s="3">
        <f t="shared" si="41"/>
        <v>0.42000000000189175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23136.799999999999</v>
      </c>
      <c r="D1403" s="2">
        <f>'RAS-funkcijski'!E7</f>
        <v>36237.78</v>
      </c>
      <c r="E1403" s="2">
        <v>0</v>
      </c>
      <c r="F1403" s="2">
        <v>0</v>
      </c>
      <c r="G1403" s="3">
        <f t="shared" si="52"/>
        <v>286.83708000000001</v>
      </c>
      <c r="H1403" s="3">
        <f t="shared" si="41"/>
        <v>0.42000000000189175</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300392.93</v>
      </c>
      <c r="D1409" s="2">
        <f>'RAS-funkcijski'!E13</f>
        <v>333445.40000000002</v>
      </c>
      <c r="E1409" s="2">
        <v>0</v>
      </c>
      <c r="F1409" s="2">
        <v>0</v>
      </c>
      <c r="G1409" s="3">
        <f t="shared" si="52"/>
        <v>8705.55357</v>
      </c>
      <c r="H1409" s="3">
        <f t="shared" si="41"/>
        <v>0.47000000003026798</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123603.8</v>
      </c>
      <c r="D1410" s="2">
        <f>'RAS-funkcijski'!E14</f>
        <v>152477.25</v>
      </c>
      <c r="E1410" s="2">
        <v>0</v>
      </c>
      <c r="F1410" s="2">
        <v>0</v>
      </c>
      <c r="G1410" s="3">
        <f t="shared" si="52"/>
        <v>4285.5830000000005</v>
      </c>
      <c r="H1410" s="3">
        <f t="shared" si="41"/>
        <v>0.44999999999708962</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176789.13</v>
      </c>
      <c r="D1412" s="2">
        <f>'RAS-funkcijski'!E16</f>
        <v>180968.15</v>
      </c>
      <c r="E1412" s="2">
        <v>0</v>
      </c>
      <c r="F1412" s="2">
        <v>0</v>
      </c>
      <c r="G1412" s="3">
        <f t="shared" si="52"/>
        <v>6464.7051599999995</v>
      </c>
      <c r="H1412" s="3">
        <f t="shared" si="41"/>
        <v>0.27999999999883585</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29.04</v>
      </c>
      <c r="E1416" s="2">
        <v>0</v>
      </c>
      <c r="F1416" s="2">
        <v>0</v>
      </c>
      <c r="G1416" s="3">
        <f t="shared" si="52"/>
        <v>0.92927999999999999</v>
      </c>
      <c r="H1416" s="3">
        <f t="shared" si="41"/>
        <v>3.9999999999999147E-2</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74092.69</v>
      </c>
      <c r="D1424" s="2">
        <f>'RAS-funkcijski'!E28</f>
        <v>66699.820000000007</v>
      </c>
      <c r="E1424" s="2">
        <v>0</v>
      </c>
      <c r="F1424" s="2">
        <v>0</v>
      </c>
      <c r="G1424" s="3">
        <f t="shared" si="52"/>
        <v>4979.8159200000009</v>
      </c>
      <c r="H1424" s="3">
        <f t="shared" si="41"/>
        <v>0.48999999999068677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74092.69</v>
      </c>
      <c r="D1426" s="2">
        <f>'RAS-funkcijski'!E30</f>
        <v>66699.820000000007</v>
      </c>
      <c r="E1426" s="2">
        <v>0</v>
      </c>
      <c r="F1426" s="2">
        <v>0</v>
      </c>
      <c r="G1426" s="3">
        <f t="shared" si="52"/>
        <v>5394.8005800000001</v>
      </c>
      <c r="H1426" s="3">
        <f t="shared" si="41"/>
        <v>0.48999999999068677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35188.25</v>
      </c>
      <c r="D1431" s="2">
        <f>'RAS-funkcijski'!E35</f>
        <v>12117</v>
      </c>
      <c r="E1431" s="2">
        <v>0</v>
      </c>
      <c r="F1431" s="2">
        <v>0</v>
      </c>
      <c r="G1431" s="3">
        <f t="shared" si="52"/>
        <v>1842.0897500000001</v>
      </c>
      <c r="H1431" s="3">
        <f t="shared" si="41"/>
        <v>0.25</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9000</v>
      </c>
      <c r="D1432" s="2">
        <f>'RAS-funkcijski'!E36</f>
        <v>9000</v>
      </c>
      <c r="E1432" s="2">
        <v>0</v>
      </c>
      <c r="F1432" s="2">
        <v>0</v>
      </c>
      <c r="G1432" s="3">
        <f t="shared" si="52"/>
        <v>864</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9000</v>
      </c>
      <c r="D1433" s="2">
        <f>'RAS-funkcijski'!E37</f>
        <v>9000</v>
      </c>
      <c r="E1433" s="2">
        <v>0</v>
      </c>
      <c r="F1433" s="2">
        <v>0</v>
      </c>
      <c r="G1433" s="3">
        <f t="shared" si="52"/>
        <v>891</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3117</v>
      </c>
      <c r="D1435" s="2">
        <f>'RAS-funkcijski'!E39</f>
        <v>3117</v>
      </c>
      <c r="E1435" s="2">
        <v>0</v>
      </c>
      <c r="F1435" s="2">
        <v>0</v>
      </c>
      <c r="G1435" s="3">
        <f t="shared" si="52"/>
        <v>327.28500000000003</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3117</v>
      </c>
      <c r="D1436" s="2">
        <f>'RAS-funkcijski'!E40</f>
        <v>3117</v>
      </c>
      <c r="E1436" s="2">
        <v>0</v>
      </c>
      <c r="F1436" s="2">
        <v>0</v>
      </c>
      <c r="G1436" s="3">
        <f t="shared" si="52"/>
        <v>336.63599999999997</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23071.25</v>
      </c>
      <c r="D1450" s="2">
        <f>'RAS-funkcijski'!E54</f>
        <v>0</v>
      </c>
      <c r="E1450" s="2">
        <v>0</v>
      </c>
      <c r="F1450" s="2">
        <v>0</v>
      </c>
      <c r="G1450" s="3">
        <f t="shared" si="52"/>
        <v>1153.5625</v>
      </c>
      <c r="H1450" s="3">
        <f t="shared" si="63"/>
        <v>0.25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23071.25</v>
      </c>
      <c r="D1451" s="2">
        <f>'RAS-funkcijski'!E55</f>
        <v>0</v>
      </c>
      <c r="E1451" s="2">
        <v>0</v>
      </c>
      <c r="F1451" s="2">
        <v>0</v>
      </c>
      <c r="G1451" s="3">
        <f t="shared" si="52"/>
        <v>1176.63375</v>
      </c>
      <c r="H1451" s="3">
        <f t="shared" si="63"/>
        <v>0.25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4388.63</v>
      </c>
      <c r="D1471" s="2">
        <f>'RAS-funkcijski'!E75</f>
        <v>4411.96</v>
      </c>
      <c r="E1471" s="2">
        <v>0</v>
      </c>
      <c r="F1471" s="2">
        <v>0</v>
      </c>
      <c r="G1471" s="3">
        <f t="shared" si="52"/>
        <v>938.09104999999988</v>
      </c>
      <c r="H1471" s="3">
        <f t="shared" si="63"/>
        <v>0.40999999999985448</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4388.63</v>
      </c>
      <c r="D1473" s="2">
        <f>'RAS-funkcijski'!E77</f>
        <v>4411.96</v>
      </c>
      <c r="E1473" s="2">
        <v>0</v>
      </c>
      <c r="F1473" s="2">
        <v>0</v>
      </c>
      <c r="G1473" s="3">
        <f t="shared" si="52"/>
        <v>964.51614999999993</v>
      </c>
      <c r="H1473" s="3">
        <f t="shared" si="63"/>
        <v>0.40999999999985448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470045.69</v>
      </c>
      <c r="D1478" s="2">
        <f>'RAS-funkcijski'!E82</f>
        <v>628572.91999999993</v>
      </c>
      <c r="E1478" s="2">
        <v>0</v>
      </c>
      <c r="F1478" s="2">
        <v>0</v>
      </c>
      <c r="G1478" s="3">
        <f t="shared" si="52"/>
        <v>134720.93933999998</v>
      </c>
      <c r="H1478" s="3">
        <f t="shared" si="63"/>
        <v>0.3900000000721775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142248.60999999999</v>
      </c>
      <c r="D1480" s="2">
        <f>'RAS-funkcijski'!E84</f>
        <v>268333.34999999998</v>
      </c>
      <c r="E1480" s="2">
        <v>0</v>
      </c>
      <c r="F1480" s="2">
        <v>0</v>
      </c>
      <c r="G1480" s="3">
        <f t="shared" si="52"/>
        <v>54313.224799999996</v>
      </c>
      <c r="H1480" s="3">
        <f t="shared" si="63"/>
        <v>0.73999999999068677</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327797.08</v>
      </c>
      <c r="D1484" s="2">
        <f>'RAS-funkcijski'!E88</f>
        <v>360239.57</v>
      </c>
      <c r="E1484" s="2">
        <v>0</v>
      </c>
      <c r="F1484" s="2">
        <v>0</v>
      </c>
      <c r="G1484" s="3">
        <f t="shared" si="52"/>
        <v>88055.202480000007</v>
      </c>
      <c r="H1484" s="3">
        <f t="shared" si="63"/>
        <v>0.51000000000931323</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158317.81999999998</v>
      </c>
      <c r="D1503" s="2">
        <f>'RAS-funkcijski'!E107</f>
        <v>179340.7</v>
      </c>
      <c r="E1503" s="2">
        <v>0</v>
      </c>
      <c r="F1503" s="2">
        <v>0</v>
      </c>
      <c r="G1503" s="3">
        <f t="shared" si="52"/>
        <v>53250.91966</v>
      </c>
      <c r="H1503" s="3">
        <f t="shared" si="63"/>
        <v>0.48000000001047738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18428.05</v>
      </c>
      <c r="D1504" s="2">
        <f>'RAS-funkcijski'!E108</f>
        <v>20995.200000000001</v>
      </c>
      <c r="E1504" s="2">
        <v>0</v>
      </c>
      <c r="F1504" s="2">
        <v>0</v>
      </c>
      <c r="G1504" s="3">
        <f t="shared" si="52"/>
        <v>6283.5187999999998</v>
      </c>
      <c r="H1504" s="3">
        <f t="shared" si="63"/>
        <v>0.25</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4523</v>
      </c>
      <c r="D1505" s="2">
        <f>'RAS-funkcijski'!E109</f>
        <v>0</v>
      </c>
      <c r="E1505" s="2">
        <v>0</v>
      </c>
      <c r="F1505" s="2">
        <v>0</v>
      </c>
      <c r="G1505" s="3">
        <f t="shared" si="52"/>
        <v>474.91499999999996</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44985.21</v>
      </c>
      <c r="E1507" s="2">
        <v>0</v>
      </c>
      <c r="F1507" s="2">
        <v>0</v>
      </c>
      <c r="G1507" s="3">
        <f t="shared" si="52"/>
        <v>9626.8349399999988</v>
      </c>
      <c r="H1507" s="3">
        <f t="shared" si="63"/>
        <v>0.20999999999912689</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135366.76999999999</v>
      </c>
      <c r="D1509" s="2">
        <f>'RAS-funkcijski'!E113</f>
        <v>113360.29</v>
      </c>
      <c r="E1509" s="2">
        <v>0</v>
      </c>
      <c r="F1509" s="2">
        <v>0</v>
      </c>
      <c r="G1509" s="3">
        <f t="shared" si="52"/>
        <v>39467.52115</v>
      </c>
      <c r="H1509" s="3">
        <f t="shared" si="63"/>
        <v>0.52000000000407454</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1424975.5</v>
      </c>
      <c r="D1510" s="2">
        <f>'RAS-funkcijski'!E114</f>
        <v>314857.21000000002</v>
      </c>
      <c r="E1510" s="2">
        <v>0</v>
      </c>
      <c r="F1510" s="2">
        <v>0</v>
      </c>
      <c r="G1510" s="3">
        <f t="shared" si="52"/>
        <v>226015.89120000001</v>
      </c>
      <c r="H1510" s="3">
        <f t="shared" si="63"/>
        <v>0.71000000002095476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1404716.52</v>
      </c>
      <c r="D1511" s="2">
        <f>'RAS-funkcijski'!E115</f>
        <v>295223.42</v>
      </c>
      <c r="E1511" s="2">
        <v>0</v>
      </c>
      <c r="F1511" s="2">
        <v>0</v>
      </c>
      <c r="G1511" s="3">
        <f t="shared" si="52"/>
        <v>221463.13296000002</v>
      </c>
      <c r="H1511" s="3">
        <f t="shared" si="63"/>
        <v>0.8999999999650754</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1385438.56</v>
      </c>
      <c r="D1512" s="2">
        <f>'RAS-funkcijski'!E116</f>
        <v>278034.62</v>
      </c>
      <c r="E1512" s="2">
        <v>0</v>
      </c>
      <c r="F1512" s="2">
        <v>0</v>
      </c>
      <c r="G1512" s="3">
        <f t="shared" si="52"/>
        <v>217448.87359999999</v>
      </c>
      <c r="H1512" s="3">
        <f t="shared" si="63"/>
        <v>0.81999999994877726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19277.96</v>
      </c>
      <c r="D1513" s="2">
        <f>'RAS-funkcijski'!E117</f>
        <v>17188.8</v>
      </c>
      <c r="E1513" s="2">
        <v>0</v>
      </c>
      <c r="F1513" s="2">
        <v>0</v>
      </c>
      <c r="G1513" s="3">
        <f t="shared" si="52"/>
        <v>6063.0782799999997</v>
      </c>
      <c r="H1513" s="3">
        <f t="shared" si="63"/>
        <v>0.24000000000160071</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10490.42</v>
      </c>
      <c r="D1514" s="2">
        <f>'RAS-funkcijski'!E118</f>
        <v>11598.83</v>
      </c>
      <c r="E1514" s="2">
        <v>0</v>
      </c>
      <c r="F1514" s="2">
        <v>0</v>
      </c>
      <c r="G1514" s="3">
        <f t="shared" si="52"/>
        <v>3840.4411200000004</v>
      </c>
      <c r="H1514" s="3">
        <f t="shared" si="63"/>
        <v>0.59000000000014552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10490.42</v>
      </c>
      <c r="D1516" s="2">
        <f>'RAS-funkcijski'!E120</f>
        <v>11598.83</v>
      </c>
      <c r="E1516" s="2">
        <v>0</v>
      </c>
      <c r="F1516" s="2">
        <v>0</v>
      </c>
      <c r="G1516" s="3">
        <f t="shared" si="52"/>
        <v>3907.8172800000002</v>
      </c>
      <c r="H1516" s="3">
        <f t="shared" si="63"/>
        <v>0.59000000000014552</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9768.56</v>
      </c>
      <c r="D1521" s="2">
        <f>'RAS-funkcijski'!E125</f>
        <v>8034.96</v>
      </c>
      <c r="E1521" s="2">
        <v>0</v>
      </c>
      <c r="F1521" s="2">
        <v>0</v>
      </c>
      <c r="G1521" s="3">
        <f t="shared" si="52"/>
        <v>3126.4560799999999</v>
      </c>
      <c r="H1521" s="3">
        <f t="shared" si="63"/>
        <v>0.48000000000047294</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25811.360000000001</v>
      </c>
      <c r="D1525" s="2">
        <f>'RAS-funkcijski'!E129</f>
        <v>32935.86</v>
      </c>
      <c r="E1525" s="2">
        <v>0</v>
      </c>
      <c r="F1525" s="2">
        <v>0</v>
      </c>
      <c r="G1525" s="3">
        <f t="shared" si="52"/>
        <v>11460.385</v>
      </c>
      <c r="H1525" s="3">
        <f t="shared" si="63"/>
        <v>0.5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3981.7</v>
      </c>
      <c r="D1531" s="2">
        <f>'RAS-funkcijski'!E135</f>
        <v>4990.8500000000004</v>
      </c>
      <c r="E1531" s="2">
        <v>0</v>
      </c>
      <c r="F1531" s="2">
        <v>0</v>
      </c>
      <c r="G1531" s="3">
        <f t="shared" si="52"/>
        <v>1829.2054000000003</v>
      </c>
      <c r="H1531" s="3">
        <f t="shared" si="63"/>
        <v>0.4499999999998181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10435.219999999999</v>
      </c>
      <c r="D1534" s="2">
        <f>'RAS-funkcijski'!E138</f>
        <v>11569.32</v>
      </c>
      <c r="E1534" s="2">
        <v>0</v>
      </c>
      <c r="F1534" s="2">
        <v>0</v>
      </c>
      <c r="G1534" s="3">
        <f t="shared" si="52"/>
        <v>4498.8972400000002</v>
      </c>
      <c r="H1534" s="3">
        <f t="shared" si="63"/>
        <v>0.53999999999905413</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11394.44</v>
      </c>
      <c r="D1536" s="2">
        <f>'RAS-funkcijski'!E140</f>
        <v>16375.69</v>
      </c>
      <c r="E1536" s="2">
        <v>0</v>
      </c>
      <c r="F1536" s="2">
        <v>0</v>
      </c>
      <c r="G1536" s="3">
        <f t="shared" si="52"/>
        <v>6003.8315200000015</v>
      </c>
      <c r="H1536" s="3">
        <f t="shared" si="63"/>
        <v>0.75</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2516349.67</v>
      </c>
      <c r="D1537" s="14">
        <f>'RAS-funkcijski'!E141</f>
        <v>1608647.69</v>
      </c>
      <c r="E1537" s="14">
        <v>0</v>
      </c>
      <c r="F1537" s="14">
        <v>0</v>
      </c>
      <c r="G1537" s="15">
        <f t="shared" si="52"/>
        <v>785509.37185</v>
      </c>
      <c r="H1537" s="15">
        <f t="shared" si="63"/>
        <v>0.64000000013038516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146318.18</v>
      </c>
      <c r="E1538" s="7">
        <v>0</v>
      </c>
      <c r="F1538" s="7">
        <v>0</v>
      </c>
      <c r="G1538" s="8">
        <f t="shared" si="52"/>
        <v>292.63635999999997</v>
      </c>
      <c r="H1538" s="8">
        <f t="shared" si="63"/>
        <v>0.17999999999301508</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146318.18</v>
      </c>
      <c r="E1539" s="2">
        <v>0</v>
      </c>
      <c r="F1539" s="2">
        <v>0</v>
      </c>
      <c r="G1539" s="3">
        <f t="shared" si="52"/>
        <v>585.27271999999994</v>
      </c>
      <c r="H1539" s="3">
        <f t="shared" si="63"/>
        <v>0.17999999999301508</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146318.18</v>
      </c>
      <c r="E1540" s="2">
        <v>0</v>
      </c>
      <c r="F1540" s="2">
        <v>0</v>
      </c>
      <c r="G1540" s="3">
        <f t="shared" si="52"/>
        <v>877.90908000000002</v>
      </c>
      <c r="H1540" s="3">
        <f t="shared" si="63"/>
        <v>0.17999999999301508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146318.18</v>
      </c>
      <c r="E1542" s="2">
        <v>0</v>
      </c>
      <c r="F1542" s="2">
        <v>0</v>
      </c>
      <c r="G1542" s="3">
        <f t="shared" si="52"/>
        <v>1463.1818000000001</v>
      </c>
      <c r="H1542" s="3">
        <f t="shared" si="63"/>
        <v>0.17999999999301508</v>
      </c>
      <c r="I1542" s="11">
        <f t="shared" si="64"/>
        <v>263.37272398977979</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132461.12</v>
      </c>
      <c r="D1582" s="7"/>
      <c r="E1582" s="7">
        <v>0</v>
      </c>
      <c r="F1582" s="7">
        <v>0</v>
      </c>
      <c r="G1582" s="8">
        <f t="shared" ref="G1582:G1686" si="70">B1582/1000*C1582</f>
        <v>132.46111999999999</v>
      </c>
      <c r="H1582" s="8">
        <f t="shared" ref="H1582:H1686" si="71">ABS(C1582-ROUND(C1582,0))</f>
        <v>0.11999999999534339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1497600.0300000003</v>
      </c>
      <c r="D1583" s="2">
        <v>0</v>
      </c>
      <c r="E1583" s="2">
        <v>0</v>
      </c>
      <c r="F1583" s="2">
        <v>0</v>
      </c>
      <c r="G1583" s="3">
        <f t="shared" si="70"/>
        <v>2995.2000600000006</v>
      </c>
      <c r="H1583" s="3">
        <f t="shared" si="71"/>
        <v>3.0000000260770321E-2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1053828.9300000002</v>
      </c>
      <c r="D1585" s="2">
        <v>0</v>
      </c>
      <c r="E1585" s="2">
        <v>0</v>
      </c>
      <c r="F1585" s="2">
        <v>0</v>
      </c>
      <c r="G1585" s="3">
        <f t="shared" si="70"/>
        <v>4215.3157200000005</v>
      </c>
      <c r="H1585" s="3">
        <f t="shared" si="71"/>
        <v>6.9999999832361937E-2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145673.89000000001</v>
      </c>
      <c r="D1586" s="2">
        <v>0</v>
      </c>
      <c r="E1586" s="2">
        <v>0</v>
      </c>
      <c r="F1586" s="2">
        <v>0</v>
      </c>
      <c r="G1586" s="3">
        <f t="shared" si="70"/>
        <v>728.36945000000003</v>
      </c>
      <c r="H1586" s="3">
        <f t="shared" si="71"/>
        <v>0.10999999998603016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541529.36</v>
      </c>
      <c r="D1587" s="2">
        <v>0</v>
      </c>
      <c r="E1587" s="2">
        <v>0</v>
      </c>
      <c r="F1587" s="2">
        <v>0</v>
      </c>
      <c r="G1587" s="3">
        <f t="shared" si="70"/>
        <v>3249.17616</v>
      </c>
      <c r="H1587" s="3">
        <f t="shared" si="71"/>
        <v>0.35999999998603016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1795.03</v>
      </c>
      <c r="D1588" s="2">
        <v>0</v>
      </c>
      <c r="E1588" s="2">
        <v>0</v>
      </c>
      <c r="F1588" s="2">
        <v>0</v>
      </c>
      <c r="G1588" s="3">
        <f t="shared" si="70"/>
        <v>12.56521</v>
      </c>
      <c r="H1588" s="3">
        <f t="shared" si="71"/>
        <v>2.9999999999972715E-2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28019.81</v>
      </c>
      <c r="D1590" s="2">
        <v>0</v>
      </c>
      <c r="E1590" s="2">
        <v>0</v>
      </c>
      <c r="F1590" s="2">
        <v>0</v>
      </c>
      <c r="G1590" s="3">
        <f>B1590/1000*C1590</f>
        <v>252.17829</v>
      </c>
      <c r="H1590" s="3">
        <f>ABS(C1590-ROUND(C1590,0))</f>
        <v>0.18999999999869033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37646.32</v>
      </c>
      <c r="D1591" s="2">
        <v>0</v>
      </c>
      <c r="E1591" s="2">
        <v>0</v>
      </c>
      <c r="F1591" s="2">
        <v>0</v>
      </c>
      <c r="G1591" s="3">
        <f t="shared" si="70"/>
        <v>376.46320000000003</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70191.8</v>
      </c>
      <c r="D1592" s="2">
        <v>0</v>
      </c>
      <c r="E1592" s="2">
        <v>0</v>
      </c>
      <c r="F1592" s="2">
        <v>0</v>
      </c>
      <c r="G1592" s="3">
        <f t="shared" si="70"/>
        <v>772.10979999999995</v>
      </c>
      <c r="H1592" s="3">
        <f t="shared" si="71"/>
        <v>0.19999999999708962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228972.72</v>
      </c>
      <c r="D1593" s="2">
        <v>0</v>
      </c>
      <c r="E1593" s="2">
        <v>0</v>
      </c>
      <c r="F1593" s="2">
        <v>0</v>
      </c>
      <c r="G1593" s="3">
        <f t="shared" si="70"/>
        <v>2747.6726400000002</v>
      </c>
      <c r="H1593" s="3">
        <f t="shared" si="71"/>
        <v>0.27999999999883585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384433.84</v>
      </c>
      <c r="D1594" s="2">
        <v>0</v>
      </c>
      <c r="E1594" s="2">
        <v>0</v>
      </c>
      <c r="F1594" s="2">
        <v>0</v>
      </c>
      <c r="G1594" s="3">
        <f t="shared" si="70"/>
        <v>4997.6399200000005</v>
      </c>
      <c r="H1594" s="3">
        <f t="shared" si="71"/>
        <v>0.15999999997438863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53000</v>
      </c>
      <c r="D1595" s="2">
        <v>0</v>
      </c>
      <c r="E1595" s="2">
        <v>0</v>
      </c>
      <c r="F1595" s="2">
        <v>0</v>
      </c>
      <c r="G1595" s="3">
        <f t="shared" si="70"/>
        <v>742</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53000</v>
      </c>
      <c r="D1599" s="2">
        <v>0</v>
      </c>
      <c r="E1599" s="2">
        <v>0</v>
      </c>
      <c r="F1599" s="2">
        <v>0</v>
      </c>
      <c r="G1599" s="3">
        <f t="shared" si="70"/>
        <v>953.99999999999989</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6337.26</v>
      </c>
      <c r="D1601" s="2">
        <v>0</v>
      </c>
      <c r="E1601" s="2">
        <v>0</v>
      </c>
      <c r="F1601" s="2">
        <v>0</v>
      </c>
      <c r="G1601" s="3">
        <f>B1601/1000*C1601</f>
        <v>126.74520000000001</v>
      </c>
      <c r="H1601" s="3">
        <f>ABS(C1601-ROUND(C1601,0))</f>
        <v>0.26000000000021828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1354518.6199999999</v>
      </c>
      <c r="D1602" s="2">
        <v>0</v>
      </c>
      <c r="E1602" s="2">
        <v>0</v>
      </c>
      <c r="F1602" s="2">
        <v>0</v>
      </c>
      <c r="G1602" s="3">
        <f t="shared" si="70"/>
        <v>28444.891019999999</v>
      </c>
      <c r="H1602" s="3">
        <f t="shared" si="71"/>
        <v>0.38000000012107193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974001.82</v>
      </c>
      <c r="D1604" s="2">
        <v>0</v>
      </c>
      <c r="E1604" s="2">
        <v>0</v>
      </c>
      <c r="F1604" s="2">
        <v>0</v>
      </c>
      <c r="G1604" s="3">
        <f t="shared" si="70"/>
        <v>22402.041859999998</v>
      </c>
      <c r="H1604" s="3">
        <f t="shared" si="71"/>
        <v>0.18000000005122274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148434.26999999999</v>
      </c>
      <c r="D1605" s="2">
        <v>0</v>
      </c>
      <c r="E1605" s="2">
        <v>0</v>
      </c>
      <c r="F1605" s="2">
        <v>0</v>
      </c>
      <c r="G1605" s="3">
        <f t="shared" si="70"/>
        <v>3562.4224799999997</v>
      </c>
      <c r="H1605" s="3">
        <f t="shared" si="71"/>
        <v>0.26999999998952262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555345.57999999996</v>
      </c>
      <c r="D1606" s="2">
        <v>0</v>
      </c>
      <c r="E1606" s="2">
        <v>0</v>
      </c>
      <c r="F1606" s="2">
        <v>0</v>
      </c>
      <c r="G1606" s="3">
        <f t="shared" si="70"/>
        <v>13883.639499999999</v>
      </c>
      <c r="H1606" s="3">
        <f t="shared" si="71"/>
        <v>0.42000000004190952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1773.24</v>
      </c>
      <c r="D1607" s="2">
        <v>0</v>
      </c>
      <c r="E1607" s="2">
        <v>0</v>
      </c>
      <c r="F1607" s="2">
        <v>0</v>
      </c>
      <c r="G1607" s="3">
        <f t="shared" si="70"/>
        <v>46.104239999999997</v>
      </c>
      <c r="H1607" s="3">
        <f t="shared" si="71"/>
        <v>0.24000000000000909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33729.769999999997</v>
      </c>
      <c r="D1610" s="2">
        <v>0</v>
      </c>
      <c r="E1610" s="2">
        <v>0</v>
      </c>
      <c r="F1610" s="2">
        <v>0</v>
      </c>
      <c r="G1610" s="3">
        <f t="shared" si="70"/>
        <v>978.16332999999997</v>
      </c>
      <c r="H1610" s="3">
        <f t="shared" si="71"/>
        <v>0.23000000000320142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234718.96</v>
      </c>
      <c r="D1612" s="2">
        <v>0</v>
      </c>
      <c r="E1612" s="2">
        <v>0</v>
      </c>
      <c r="F1612" s="2">
        <v>0</v>
      </c>
      <c r="G1612" s="3">
        <f t="shared" si="70"/>
        <v>7276.2877599999993</v>
      </c>
      <c r="H1612" s="3">
        <f t="shared" si="71"/>
        <v>4.0000000008149073E-2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380317.02</v>
      </c>
      <c r="D1613" s="2">
        <v>0</v>
      </c>
      <c r="E1613" s="2">
        <v>0</v>
      </c>
      <c r="F1613" s="2">
        <v>0</v>
      </c>
      <c r="G1613" s="3">
        <f t="shared" si="70"/>
        <v>12170.14464</v>
      </c>
      <c r="H1613" s="3">
        <f t="shared" si="71"/>
        <v>2.0000000018626451E-2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199.78</v>
      </c>
      <c r="D1620" s="2">
        <v>0</v>
      </c>
      <c r="E1620" s="2">
        <v>0</v>
      </c>
      <c r="F1620" s="2">
        <v>0</v>
      </c>
      <c r="G1620" s="3">
        <f>B1620/1000*C1620</f>
        <v>7.7914200000000005</v>
      </c>
      <c r="H1620" s="3">
        <f>ABS(C1620-ROUND(C1620,0))</f>
        <v>0.21999999999999886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275542.53000000049</v>
      </c>
      <c r="D1621" s="2">
        <v>0</v>
      </c>
      <c r="E1621" s="2">
        <v>0</v>
      </c>
      <c r="F1621" s="2">
        <v>0</v>
      </c>
      <c r="G1621" s="3">
        <f t="shared" si="70"/>
        <v>11021.70120000002</v>
      </c>
      <c r="H1621" s="3">
        <f t="shared" si="71"/>
        <v>0.46999999950639904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70782.8</v>
      </c>
      <c r="D1622" s="2">
        <v>0</v>
      </c>
      <c r="E1622" s="2">
        <v>0</v>
      </c>
      <c r="F1622" s="2">
        <v>0</v>
      </c>
      <c r="G1622" s="3">
        <f t="shared" si="70"/>
        <v>2902.0948000000003</v>
      </c>
      <c r="H1622" s="3">
        <f t="shared" si="71"/>
        <v>0.19999999999708962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69463.09</v>
      </c>
      <c r="D1628" s="2">
        <v>0</v>
      </c>
      <c r="E1628" s="2">
        <v>0</v>
      </c>
      <c r="F1628" s="2">
        <v>0</v>
      </c>
      <c r="G1628" s="3">
        <f t="shared" si="70"/>
        <v>3264.76523</v>
      </c>
      <c r="H1628" s="3">
        <f t="shared" si="71"/>
        <v>8.999999999650754E-2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2734.8</v>
      </c>
      <c r="D1634" s="2">
        <v>0</v>
      </c>
      <c r="E1634" s="2">
        <v>0</v>
      </c>
      <c r="F1634" s="2">
        <v>0</v>
      </c>
      <c r="G1634" s="3">
        <f t="shared" si="70"/>
        <v>144.9444</v>
      </c>
      <c r="H1634" s="3">
        <f t="shared" si="71"/>
        <v>0.1999999999998181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2734.8</v>
      </c>
      <c r="D1635" s="2">
        <v>0</v>
      </c>
      <c r="E1635" s="2">
        <v>0</v>
      </c>
      <c r="F1635" s="2">
        <v>0</v>
      </c>
      <c r="G1635" s="3">
        <f t="shared" si="70"/>
        <v>147.67920000000001</v>
      </c>
      <c r="H1635" s="3">
        <f t="shared" si="71"/>
        <v>0.1999999999998181</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66728.289999999994</v>
      </c>
      <c r="D1659" s="2">
        <v>0</v>
      </c>
      <c r="E1659" s="2">
        <v>0</v>
      </c>
      <c r="F1659" s="2">
        <v>0</v>
      </c>
      <c r="G1659" s="3">
        <f t="shared" si="70"/>
        <v>5204.8066199999994</v>
      </c>
      <c r="H1659" s="3">
        <f t="shared" si="71"/>
        <v>0.28999999999359716</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66728.289999999994</v>
      </c>
      <c r="D1663" s="2">
        <v>0</v>
      </c>
      <c r="E1663" s="2">
        <v>0</v>
      </c>
      <c r="F1663" s="2">
        <v>0</v>
      </c>
      <c r="G1663" s="3">
        <f t="shared" si="70"/>
        <v>5471.7197799999994</v>
      </c>
      <c r="H1663" s="3">
        <f t="shared" si="71"/>
        <v>0.28999999999359716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1319.71</v>
      </c>
      <c r="D1669" s="2">
        <v>0</v>
      </c>
      <c r="E1669" s="2">
        <v>0</v>
      </c>
      <c r="F1669" s="2">
        <v>0</v>
      </c>
      <c r="G1669" s="3">
        <f t="shared" si="70"/>
        <v>116.13448</v>
      </c>
      <c r="H1669" s="3">
        <f t="shared" si="71"/>
        <v>0.28999999999996362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1319.71</v>
      </c>
      <c r="D1670" s="2">
        <v>0</v>
      </c>
      <c r="E1670" s="2">
        <v>0</v>
      </c>
      <c r="F1670" s="2">
        <v>0</v>
      </c>
      <c r="G1670" s="3">
        <f t="shared" si="70"/>
        <v>117.45419</v>
      </c>
      <c r="H1670" s="3">
        <f t="shared" si="71"/>
        <v>0.28999999999996362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204759.73</v>
      </c>
      <c r="D1681" s="2">
        <v>0</v>
      </c>
      <c r="E1681" s="2">
        <v>0</v>
      </c>
      <c r="F1681" s="2">
        <v>0</v>
      </c>
      <c r="G1681" s="3">
        <f t="shared" si="70"/>
        <v>20475.973000000002</v>
      </c>
      <c r="H1681" s="3">
        <f t="shared" si="71"/>
        <v>0.26999999998952262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140922.87</v>
      </c>
      <c r="D1683" s="2">
        <v>0</v>
      </c>
      <c r="E1683" s="2">
        <v>0</v>
      </c>
      <c r="F1683" s="2">
        <v>0</v>
      </c>
      <c r="G1683" s="3">
        <f t="shared" si="70"/>
        <v>14374.132739999999</v>
      </c>
      <c r="H1683" s="3">
        <f t="shared" si="71"/>
        <v>0.13000000000465661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4699.38</v>
      </c>
      <c r="D1684" s="2">
        <v>0</v>
      </c>
      <c r="E1684" s="2">
        <v>0</v>
      </c>
      <c r="F1684" s="2">
        <v>0</v>
      </c>
      <c r="G1684" s="3">
        <f t="shared" si="70"/>
        <v>484.03613999999999</v>
      </c>
      <c r="H1684" s="3">
        <f t="shared" si="71"/>
        <v>0.38000000000010914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53000</v>
      </c>
      <c r="D1685" s="2">
        <v>0</v>
      </c>
      <c r="E1685" s="2">
        <v>0</v>
      </c>
      <c r="F1685" s="2">
        <v>0</v>
      </c>
      <c r="G1685" s="3">
        <f>B1685/1000*C1685</f>
        <v>5512</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6137.48</v>
      </c>
      <c r="D1686" s="14">
        <v>0</v>
      </c>
      <c r="E1686" s="14">
        <v>0</v>
      </c>
      <c r="F1686" s="14">
        <v>0</v>
      </c>
      <c r="G1686" s="15">
        <f t="shared" si="70"/>
        <v>644.43539999999996</v>
      </c>
      <c r="H1686" s="15">
        <f t="shared" si="71"/>
        <v>0.47999999999956344</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2019</v>
      </c>
      <c r="B1" s="403"/>
      <c r="C1" s="403"/>
    </row>
    <row r="2" spans="1:16" ht="33" customHeight="1" x14ac:dyDescent="0.2">
      <c r="A2" s="404" t="s">
        <v>2020</v>
      </c>
      <c r="B2" s="405"/>
      <c r="C2" s="395"/>
      <c r="D2" s="5"/>
      <c r="E2" s="5"/>
      <c r="F2" s="5"/>
      <c r="G2" s="5"/>
      <c r="H2" s="5"/>
      <c r="I2" s="5"/>
      <c r="J2" s="5"/>
      <c r="K2" s="5"/>
      <c r="L2" s="5"/>
      <c r="M2" s="5"/>
      <c r="N2" s="5"/>
      <c r="O2" s="5"/>
      <c r="P2" s="5"/>
    </row>
    <row r="3" spans="1:16" ht="18.75" customHeight="1" x14ac:dyDescent="0.2">
      <c r="A3" s="222" t="s">
        <v>2021</v>
      </c>
      <c r="B3" s="406"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399" t="s">
        <v>2103</v>
      </c>
      <c r="C46" s="395"/>
      <c r="D46" s="5"/>
      <c r="E46" s="5"/>
      <c r="F46" s="5"/>
      <c r="G46" s="5"/>
      <c r="H46" s="5"/>
      <c r="I46" s="5"/>
      <c r="J46" s="5"/>
      <c r="K46" s="5"/>
      <c r="L46" s="5"/>
      <c r="M46" s="5"/>
      <c r="N46" s="5"/>
      <c r="O46" s="5"/>
      <c r="P46" s="5"/>
    </row>
    <row r="47" spans="1:16" ht="66" hidden="1" customHeight="1" x14ac:dyDescent="0.2">
      <c r="A47" s="39" t="s">
        <v>2104</v>
      </c>
      <c r="B47" s="400" t="s">
        <v>2105</v>
      </c>
      <c r="C47" s="400"/>
      <c r="D47" s="5"/>
      <c r="E47" s="5"/>
      <c r="F47" s="5"/>
      <c r="G47" s="5"/>
      <c r="H47" s="5"/>
      <c r="I47" s="5"/>
      <c r="J47" s="5"/>
      <c r="K47" s="5"/>
      <c r="L47" s="5"/>
      <c r="M47" s="5"/>
      <c r="N47" s="5"/>
      <c r="O47" s="5"/>
      <c r="P47" s="5"/>
    </row>
    <row r="48" spans="1:16" ht="123.75" customHeight="1" x14ac:dyDescent="0.2">
      <c r="A48" s="202" t="s">
        <v>2106</v>
      </c>
      <c r="B48" s="398" t="s">
        <v>2107</v>
      </c>
      <c r="C48" s="397"/>
      <c r="D48" s="5"/>
      <c r="E48" s="5"/>
      <c r="F48" s="5"/>
      <c r="G48" s="5"/>
      <c r="H48" s="5"/>
      <c r="I48" s="5"/>
      <c r="J48" s="5"/>
      <c r="K48" s="5"/>
      <c r="L48" s="5"/>
      <c r="M48" s="5"/>
      <c r="N48" s="5"/>
      <c r="O48" s="5"/>
      <c r="P48" s="5"/>
    </row>
    <row r="49" spans="1:16" ht="34.5" customHeight="1" x14ac:dyDescent="0.2">
      <c r="A49" s="202" t="s">
        <v>2108</v>
      </c>
      <c r="B49" s="396" t="s">
        <v>2109</v>
      </c>
      <c r="C49" s="397"/>
      <c r="D49" s="5"/>
      <c r="E49" s="5"/>
      <c r="F49" s="5"/>
      <c r="G49" s="5"/>
      <c r="H49" s="5"/>
      <c r="I49" s="5"/>
      <c r="J49" s="5"/>
      <c r="K49" s="5"/>
      <c r="L49" s="5"/>
      <c r="M49" s="5"/>
      <c r="N49" s="5"/>
      <c r="O49" s="5"/>
      <c r="P49" s="5"/>
    </row>
    <row r="50" spans="1:16" ht="34.5" customHeight="1" x14ac:dyDescent="0.2">
      <c r="A50" s="202" t="s">
        <v>2110</v>
      </c>
      <c r="B50" s="396" t="s">
        <v>2111</v>
      </c>
      <c r="C50" s="397"/>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1" t="s">
        <v>2117</v>
      </c>
      <c r="C53" s="402"/>
      <c r="D53" s="5"/>
      <c r="E53" s="5"/>
      <c r="F53" s="5"/>
      <c r="G53" s="5"/>
      <c r="H53" s="5"/>
      <c r="I53" s="5"/>
      <c r="J53" s="5"/>
      <c r="K53" s="5"/>
      <c r="L53" s="5"/>
      <c r="M53" s="5"/>
      <c r="N53" s="5"/>
      <c r="O53" s="5"/>
      <c r="P53" s="5"/>
    </row>
    <row r="54" spans="1:16" ht="31.5" customHeight="1" x14ac:dyDescent="0.2">
      <c r="A54" s="224" t="s">
        <v>2118</v>
      </c>
      <c r="B54" s="401" t="s">
        <v>2119</v>
      </c>
      <c r="C54" s="402"/>
      <c r="D54" s="5"/>
      <c r="E54" s="5"/>
      <c r="F54" s="5"/>
      <c r="G54" s="5"/>
      <c r="H54" s="5"/>
      <c r="I54" s="5"/>
      <c r="J54" s="5"/>
      <c r="K54" s="5"/>
      <c r="L54" s="5"/>
      <c r="M54" s="5"/>
      <c r="N54" s="5"/>
      <c r="O54" s="5"/>
      <c r="P54" s="5"/>
    </row>
    <row r="55" spans="1:16" ht="54.6" customHeight="1" x14ac:dyDescent="0.2">
      <c r="A55" s="224" t="s">
        <v>2120</v>
      </c>
      <c r="B55" s="401" t="s">
        <v>2121</v>
      </c>
      <c r="C55" s="402"/>
      <c r="D55" s="5"/>
      <c r="E55" s="5"/>
      <c r="F55" s="5"/>
      <c r="G55" s="5"/>
      <c r="H55" s="5"/>
      <c r="I55" s="5"/>
      <c r="J55" s="5"/>
      <c r="K55" s="5"/>
      <c r="L55" s="5"/>
      <c r="M55" s="5"/>
      <c r="N55" s="5"/>
      <c r="O55" s="5"/>
      <c r="P55" s="5"/>
    </row>
    <row r="56" spans="1:16" ht="54.6" customHeight="1" x14ac:dyDescent="0.2">
      <c r="A56" s="224" t="s">
        <v>2122</v>
      </c>
      <c r="B56" s="401" t="s">
        <v>2123</v>
      </c>
      <c r="C56" s="402"/>
      <c r="D56" s="5"/>
      <c r="E56" s="5"/>
      <c r="F56" s="5"/>
      <c r="G56" s="5"/>
      <c r="H56" s="5"/>
      <c r="I56" s="5"/>
      <c r="J56" s="5"/>
      <c r="K56" s="5"/>
      <c r="L56" s="5"/>
      <c r="M56" s="5"/>
      <c r="N56" s="5"/>
      <c r="O56" s="5"/>
      <c r="P56" s="5"/>
    </row>
    <row r="57" spans="1:16" ht="54" customHeight="1" x14ac:dyDescent="0.2">
      <c r="A57" s="224" t="s">
        <v>2124</v>
      </c>
      <c r="B57" s="401" t="s">
        <v>2125</v>
      </c>
      <c r="C57" s="402"/>
      <c r="D57" s="5"/>
      <c r="E57" s="5"/>
      <c r="F57" s="5"/>
      <c r="G57" s="5"/>
      <c r="H57" s="5"/>
      <c r="I57" s="5"/>
      <c r="J57" s="5"/>
      <c r="K57" s="5"/>
      <c r="L57" s="5"/>
      <c r="M57" s="5"/>
      <c r="N57" s="5"/>
      <c r="O57" s="5"/>
      <c r="P57" s="5"/>
    </row>
    <row r="58" spans="1:16" ht="31.15" customHeight="1" x14ac:dyDescent="0.2">
      <c r="A58" s="270" t="s">
        <v>2126</v>
      </c>
      <c r="B58" s="392" t="s">
        <v>2127</v>
      </c>
      <c r="C58" s="393"/>
      <c r="D58" s="5"/>
      <c r="E58" s="5"/>
      <c r="F58" s="5"/>
      <c r="G58" s="5"/>
      <c r="H58" s="5"/>
      <c r="I58" s="5"/>
      <c r="J58" s="5"/>
      <c r="K58" s="5"/>
      <c r="L58" s="5"/>
      <c r="M58" s="5"/>
      <c r="N58" s="5"/>
      <c r="O58" s="5"/>
      <c r="P58" s="5"/>
    </row>
    <row r="59" spans="1:16" ht="46.5" customHeight="1" x14ac:dyDescent="0.2">
      <c r="A59" s="302" t="s">
        <v>2128</v>
      </c>
      <c r="B59" s="407" t="s">
        <v>2129</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34418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1344173.52</v>
      </c>
      <c r="I17" s="275">
        <f>'PR-RAS'!E6</f>
        <v>1553200.0999999996</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1057632.8</v>
      </c>
      <c r="I18" s="275">
        <f>'PR-RAS'!E152</f>
        <v>1223448.97</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18119.520000000251</v>
      </c>
      <c r="I19" s="275">
        <f>'PR-RAS'!E649</f>
        <v>14350.609999999549</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3724857.61</v>
      </c>
      <c r="I22" s="275">
        <f>BILANCA!E7</f>
        <v>3975523.6900000004</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1276046.7200000002</v>
      </c>
      <c r="I23" s="275">
        <f>BILANCA!E69</f>
        <v>1292754.21</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132461.12</v>
      </c>
      <c r="I24" s="275">
        <f>BILANCA!E177</f>
        <v>275542.52999999997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4868443.209999999</v>
      </c>
      <c r="I25" s="275">
        <f>BILANCA!E251</f>
        <v>4992735.37</v>
      </c>
      <c r="J25" s="5"/>
      <c r="K25" s="5"/>
      <c r="L25" s="5"/>
      <c r="M25" s="5"/>
      <c r="N25" s="5"/>
      <c r="O25" s="5"/>
      <c r="P25" s="5"/>
      <c r="Q25" s="5"/>
      <c r="R25" s="5"/>
      <c r="S25" s="5"/>
      <c r="T25" s="5"/>
      <c r="U25" s="5"/>
      <c r="V25" s="5"/>
      <c r="W25" s="5"/>
    </row>
    <row r="26" spans="1:23" ht="48" x14ac:dyDescent="0.2">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32" t="str">
        <f>'RAS-funkcijski'!B5</f>
        <v>Opće javne usluge (šifre 011+012+013+014 do 018)</v>
      </c>
      <c r="C27" s="333"/>
      <c r="D27" s="333"/>
      <c r="E27" s="333"/>
      <c r="F27" s="334"/>
      <c r="G27" s="126" t="str">
        <f>'RAS-funkcijski'!C5</f>
        <v>01</v>
      </c>
      <c r="H27" s="275">
        <f>'RAS-funkcijski'!D5</f>
        <v>323529.73</v>
      </c>
      <c r="I27" s="275">
        <f>'RAS-funkcijski'!E5</f>
        <v>369712.22000000003</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35188.25</v>
      </c>
      <c r="I28" s="275">
        <f>'RAS-funkcijski'!E35</f>
        <v>12117</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327797.08</v>
      </c>
      <c r="I29" s="275">
        <f>'RAS-funkcijski'!E88</f>
        <v>360239.57</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1424975.5</v>
      </c>
      <c r="I30" s="275">
        <f>'RAS-funkcijski'!E114</f>
        <v>314857.21000000002</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2516349.67</v>
      </c>
      <c r="I31" s="275">
        <f>'RAS-funkcijski'!E141</f>
        <v>1608647.69</v>
      </c>
      <c r="J31" s="5"/>
      <c r="K31" s="5"/>
      <c r="L31" s="5"/>
      <c r="M31" s="5"/>
      <c r="N31" s="5"/>
      <c r="O31" s="5"/>
      <c r="P31" s="5"/>
      <c r="Q31" s="5"/>
      <c r="R31" s="5"/>
      <c r="S31" s="5"/>
      <c r="T31" s="5"/>
      <c r="U31" s="5"/>
      <c r="V31" s="5"/>
      <c r="W31" s="5"/>
    </row>
    <row r="32" spans="1:23" ht="29.25" customHeight="1" x14ac:dyDescent="0.2">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146318.18</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132461.12</v>
      </c>
      <c r="I38" s="275" t="s">
        <v>1994</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1994</v>
      </c>
      <c r="I39" s="275">
        <f>OBVEZE!D44</f>
        <v>275542.53000000049</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1994</v>
      </c>
      <c r="I40" s="275">
        <f>OBVEZE!D45</f>
        <v>70782.8</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204759.73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1" zoomScaleNormal="100" workbookViewId="0">
      <selection activeCell="E652" sqref="E6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1344173.52</v>
      </c>
      <c r="E6" s="60">
        <f>E7+E43+E49+E82+E106+E125+E134+E140</f>
        <v>1553200.0999999996</v>
      </c>
      <c r="F6" s="45">
        <f t="shared" ref="F6:F132" si="0">IF(D6&lt;&gt;0,IF(E6/D6&gt;=100,"&gt;&gt;100",E6/D6*100),"-")</f>
        <v>115.55056522762028</v>
      </c>
    </row>
    <row r="7" spans="1:24" ht="12.75" customHeight="1" x14ac:dyDescent="0.2">
      <c r="A7" s="63">
        <v>61</v>
      </c>
      <c r="B7" s="220" t="s">
        <v>17</v>
      </c>
      <c r="C7" s="247" t="s">
        <v>18</v>
      </c>
      <c r="D7" s="60">
        <f>D8+D17+D23+D29+D36+D39</f>
        <v>857250.15</v>
      </c>
      <c r="E7" s="60">
        <f>E8+E17+E23+E29+E36+E39</f>
        <v>1012182.1599999999</v>
      </c>
      <c r="F7" s="45">
        <f t="shared" si="0"/>
        <v>118.07313886150968</v>
      </c>
    </row>
    <row r="8" spans="1:24" ht="12.75" customHeight="1" x14ac:dyDescent="0.2">
      <c r="A8" s="63">
        <v>611</v>
      </c>
      <c r="B8" s="220" t="s">
        <v>19</v>
      </c>
      <c r="C8" s="247" t="s">
        <v>20</v>
      </c>
      <c r="D8" s="60">
        <f>SUM(D9:D14)-D15-D16</f>
        <v>582239.53999999992</v>
      </c>
      <c r="E8" s="60">
        <f>SUM(E9:E14)-E15-E16</f>
        <v>721896.67999999993</v>
      </c>
      <c r="F8" s="45">
        <f t="shared" si="0"/>
        <v>123.98619990665698</v>
      </c>
    </row>
    <row r="9" spans="1:24" ht="12.75" customHeight="1" x14ac:dyDescent="0.2">
      <c r="A9" s="63">
        <v>6111</v>
      </c>
      <c r="B9" s="65" t="s">
        <v>21</v>
      </c>
      <c r="C9" s="247" t="s">
        <v>22</v>
      </c>
      <c r="D9" s="194">
        <v>531348.57999999996</v>
      </c>
      <c r="E9" s="194">
        <v>622573.99</v>
      </c>
      <c r="F9" s="45">
        <f t="shared" si="0"/>
        <v>117.16865602614391</v>
      </c>
    </row>
    <row r="10" spans="1:24" ht="12.75" customHeight="1" x14ac:dyDescent="0.2">
      <c r="A10" s="63">
        <v>6112</v>
      </c>
      <c r="B10" s="65" t="s">
        <v>23</v>
      </c>
      <c r="C10" s="247" t="s">
        <v>24</v>
      </c>
      <c r="D10" s="194">
        <v>44262.09</v>
      </c>
      <c r="E10" s="194">
        <v>46073.45</v>
      </c>
      <c r="F10" s="45">
        <f t="shared" si="0"/>
        <v>104.09235081307729</v>
      </c>
    </row>
    <row r="11" spans="1:24" ht="12.75" customHeight="1" x14ac:dyDescent="0.2">
      <c r="A11" s="63">
        <v>6113</v>
      </c>
      <c r="B11" s="65" t="s">
        <v>25</v>
      </c>
      <c r="C11" s="247" t="s">
        <v>26</v>
      </c>
      <c r="D11" s="194">
        <v>29122.76</v>
      </c>
      <c r="E11" s="194">
        <v>38531.1</v>
      </c>
      <c r="F11" s="45">
        <f t="shared" si="0"/>
        <v>132.30579793948101</v>
      </c>
    </row>
    <row r="12" spans="1:24" ht="12.75" customHeight="1" x14ac:dyDescent="0.2">
      <c r="A12" s="63">
        <v>6114</v>
      </c>
      <c r="B12" s="65" t="s">
        <v>27</v>
      </c>
      <c r="C12" s="247" t="s">
        <v>28</v>
      </c>
      <c r="D12" s="194">
        <v>20030.64</v>
      </c>
      <c r="E12" s="194">
        <v>43779.18</v>
      </c>
      <c r="F12" s="45">
        <f t="shared" si="0"/>
        <v>218.56106444926377</v>
      </c>
    </row>
    <row r="13" spans="1:24" ht="12.75" customHeight="1" x14ac:dyDescent="0.2">
      <c r="A13" s="63">
        <v>6115</v>
      </c>
      <c r="B13" s="65" t="s">
        <v>29</v>
      </c>
      <c r="C13" s="247" t="s">
        <v>30</v>
      </c>
      <c r="D13" s="194">
        <v>0</v>
      </c>
      <c r="E13" s="194">
        <v>43552.21</v>
      </c>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42524.53</v>
      </c>
      <c r="E15" s="194">
        <v>72613.25</v>
      </c>
      <c r="F15" s="45">
        <f t="shared" si="0"/>
        <v>170.75614945068176</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269621.44</v>
      </c>
      <c r="E23" s="60">
        <f t="shared" si="2"/>
        <v>284342.77</v>
      </c>
      <c r="F23" s="45">
        <f t="shared" si="0"/>
        <v>105.45999976856439</v>
      </c>
    </row>
    <row r="24" spans="1:6" ht="12.75" customHeight="1" x14ac:dyDescent="0.2">
      <c r="A24" s="63">
        <v>6131</v>
      </c>
      <c r="B24" s="65" t="s">
        <v>51</v>
      </c>
      <c r="C24" s="247" t="s">
        <v>52</v>
      </c>
      <c r="D24" s="194">
        <v>33556.89</v>
      </c>
      <c r="E24" s="194">
        <v>42456.12</v>
      </c>
      <c r="F24" s="45">
        <f t="shared" si="0"/>
        <v>126.51982945976221</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236064.55</v>
      </c>
      <c r="E27" s="194">
        <v>241886.65</v>
      </c>
      <c r="F27" s="45">
        <f t="shared" si="0"/>
        <v>102.46631694593704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5389.17</v>
      </c>
      <c r="E29" s="60">
        <f>SUM(E30:E35)</f>
        <v>5942.71</v>
      </c>
      <c r="F29" s="45">
        <f t="shared" si="0"/>
        <v>110.27134048471285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5389.17</v>
      </c>
      <c r="E31" s="194">
        <v>5942.71</v>
      </c>
      <c r="F31" s="45">
        <f t="shared" si="0"/>
        <v>110.27134048471285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264561.98</v>
      </c>
      <c r="E49" s="60">
        <f>E50+E53+E58+E61+E64+E68+E71+E74+E77</f>
        <v>334763.87</v>
      </c>
      <c r="F49" s="45">
        <f t="shared" si="0"/>
        <v>126.53513932727599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260941.28</v>
      </c>
      <c r="E58" s="60">
        <f t="shared" si="9"/>
        <v>208582.87</v>
      </c>
      <c r="F58" s="45">
        <f t="shared" si="0"/>
        <v>79.934792226051769</v>
      </c>
    </row>
    <row r="59" spans="1:6" ht="24" x14ac:dyDescent="0.2">
      <c r="A59" s="63">
        <v>6331</v>
      </c>
      <c r="B59" s="65" t="s">
        <v>121</v>
      </c>
      <c r="C59" s="247" t="s">
        <v>122</v>
      </c>
      <c r="D59" s="194">
        <v>44632.74</v>
      </c>
      <c r="E59" s="194">
        <v>165582.87</v>
      </c>
      <c r="F59" s="45">
        <f t="shared" si="0"/>
        <v>370.98970397067268</v>
      </c>
    </row>
    <row r="60" spans="1:6" ht="24" x14ac:dyDescent="0.2">
      <c r="A60" s="63">
        <v>6332</v>
      </c>
      <c r="B60" s="65" t="s">
        <v>123</v>
      </c>
      <c r="C60" s="247" t="s">
        <v>124</v>
      </c>
      <c r="D60" s="194">
        <v>216308.54</v>
      </c>
      <c r="E60" s="194">
        <v>43000</v>
      </c>
      <c r="F60" s="45">
        <f t="shared" si="0"/>
        <v>19.879011711696634</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3620.7</v>
      </c>
      <c r="E64" s="60">
        <f>SUM(E65:E67)</f>
        <v>3337.6</v>
      </c>
      <c r="F64" s="45">
        <f t="shared" si="0"/>
        <v>92.181069958847743</v>
      </c>
    </row>
    <row r="65" spans="1:6" ht="12.75" customHeight="1" x14ac:dyDescent="0.2">
      <c r="A65" s="63">
        <v>6351</v>
      </c>
      <c r="B65" s="65" t="s">
        <v>133</v>
      </c>
      <c r="C65" s="247" t="s">
        <v>134</v>
      </c>
      <c r="D65" s="194">
        <v>3620.7</v>
      </c>
      <c r="E65" s="194">
        <v>3337.6</v>
      </c>
      <c r="F65" s="45">
        <f t="shared" si="0"/>
        <v>92.181069958847743</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122843.4</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122843.4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38354.32</v>
      </c>
      <c r="E82" s="60">
        <f t="shared" si="15"/>
        <v>39171.729999999996</v>
      </c>
      <c r="F82" s="45">
        <f t="shared" si="0"/>
        <v>102.13120712347397</v>
      </c>
    </row>
    <row r="83" spans="1:6" ht="12.75" customHeight="1" x14ac:dyDescent="0.2">
      <c r="A83" s="63">
        <v>641</v>
      </c>
      <c r="B83" s="64" t="s">
        <v>169</v>
      </c>
      <c r="C83" s="247" t="s">
        <v>170</v>
      </c>
      <c r="D83" s="60">
        <f t="shared" ref="D83:E83" si="16">SUM(D84:D90)</f>
        <v>230.5</v>
      </c>
      <c r="E83" s="60">
        <f t="shared" si="16"/>
        <v>168.63</v>
      </c>
      <c r="F83" s="45">
        <f t="shared" si="0"/>
        <v>73.158351409978309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94.1</v>
      </c>
      <c r="E85" s="194">
        <v>19.829999999999998</v>
      </c>
      <c r="F85" s="45">
        <f t="shared" si="0"/>
        <v>21.073326248671627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136.4</v>
      </c>
      <c r="E88" s="194">
        <v>148.80000000000001</v>
      </c>
      <c r="F88" s="45">
        <f t="shared" si="0"/>
        <v>109.09090909090911</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38123.82</v>
      </c>
      <c r="E91" s="60">
        <f t="shared" si="17"/>
        <v>39003.1</v>
      </c>
      <c r="F91" s="45">
        <f t="shared" si="0"/>
        <v>102.30637958105982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18815.87</v>
      </c>
      <c r="E93" s="194">
        <v>14516.22</v>
      </c>
      <c r="F93" s="45">
        <f t="shared" si="0"/>
        <v>77.14881108340991</v>
      </c>
    </row>
    <row r="94" spans="1:6" ht="12.75" customHeight="1" x14ac:dyDescent="0.2">
      <c r="A94" s="63">
        <v>6423</v>
      </c>
      <c r="B94" s="64" t="s">
        <v>191</v>
      </c>
      <c r="C94" s="247" t="s">
        <v>192</v>
      </c>
      <c r="D94" s="194">
        <v>19233.41</v>
      </c>
      <c r="E94" s="194">
        <v>24486.880000000001</v>
      </c>
      <c r="F94" s="45">
        <f t="shared" si="0"/>
        <v>127.3142932012576</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74.540000000000006</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168007.07</v>
      </c>
      <c r="E106" s="60">
        <f>E107+E112+E120+E124</f>
        <v>155600.63999999998</v>
      </c>
      <c r="F106" s="45">
        <f t="shared" si="0"/>
        <v>92.615531001165593</v>
      </c>
    </row>
    <row r="107" spans="1:6" ht="12.75" customHeight="1" x14ac:dyDescent="0.2">
      <c r="A107" s="63">
        <v>651</v>
      </c>
      <c r="B107" s="64" t="s">
        <v>217</v>
      </c>
      <c r="C107" s="247" t="s">
        <v>218</v>
      </c>
      <c r="D107" s="60">
        <f t="shared" ref="D107:E107" si="19">SUM(D108:D111)</f>
        <v>9498.57</v>
      </c>
      <c r="E107" s="60">
        <f t="shared" si="19"/>
        <v>11975.66</v>
      </c>
      <c r="F107" s="45">
        <f t="shared" si="0"/>
        <v>126.07855708806694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9498.57</v>
      </c>
      <c r="E111" s="194">
        <v>11975.66</v>
      </c>
      <c r="F111" s="45">
        <f t="shared" si="0"/>
        <v>126.07855708806694</v>
      </c>
    </row>
    <row r="112" spans="1:6" ht="12.75" customHeight="1" x14ac:dyDescent="0.2">
      <c r="A112" s="63">
        <v>652</v>
      </c>
      <c r="B112" s="64" t="s">
        <v>227</v>
      </c>
      <c r="C112" s="247" t="s">
        <v>228</v>
      </c>
      <c r="D112" s="60">
        <f t="shared" ref="D112:E112" si="20">SUM(D113:D119)</f>
        <v>282.32</v>
      </c>
      <c r="E112" s="60">
        <f t="shared" si="20"/>
        <v>2757.15</v>
      </c>
      <c r="F112" s="45">
        <f t="shared" si="0"/>
        <v>976.60456219892319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282.32</v>
      </c>
      <c r="E114" s="194">
        <v>35.56</v>
      </c>
      <c r="F114" s="45">
        <f t="shared" si="0"/>
        <v>12.595636157551715</v>
      </c>
    </row>
    <row r="115" spans="1:6" ht="12.75" customHeight="1" x14ac:dyDescent="0.2">
      <c r="A115" s="63">
        <v>6524</v>
      </c>
      <c r="B115" s="64" t="s">
        <v>233</v>
      </c>
      <c r="C115" s="247" t="s">
        <v>234</v>
      </c>
      <c r="D115" s="194">
        <v>0</v>
      </c>
      <c r="E115" s="194">
        <v>589.44000000000005</v>
      </c>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2132.15</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158226.18</v>
      </c>
      <c r="E120" s="60">
        <f t="shared" si="21"/>
        <v>140867.82999999999</v>
      </c>
      <c r="F120" s="45">
        <f t="shared" si="0"/>
        <v>89.029407143621867</v>
      </c>
    </row>
    <row r="121" spans="1:6" ht="12.75" customHeight="1" x14ac:dyDescent="0.2">
      <c r="A121" s="63">
        <v>6531</v>
      </c>
      <c r="B121" s="64" t="s">
        <v>245</v>
      </c>
      <c r="C121" s="247" t="s">
        <v>246</v>
      </c>
      <c r="D121" s="194">
        <v>106499.99</v>
      </c>
      <c r="E121" s="194">
        <v>85850.54</v>
      </c>
      <c r="F121" s="45">
        <f t="shared" si="0"/>
        <v>80.610843249844422</v>
      </c>
    </row>
    <row r="122" spans="1:6" ht="12.75" customHeight="1" x14ac:dyDescent="0.2">
      <c r="A122" s="63">
        <v>6532</v>
      </c>
      <c r="B122" s="64" t="s">
        <v>247</v>
      </c>
      <c r="C122" s="247" t="s">
        <v>248</v>
      </c>
      <c r="D122" s="194">
        <v>51726.19</v>
      </c>
      <c r="E122" s="194">
        <v>55017.29</v>
      </c>
      <c r="F122" s="45">
        <f t="shared" si="0"/>
        <v>106.36254091012695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16000</v>
      </c>
      <c r="E125" s="60">
        <f t="shared" si="22"/>
        <v>11481.7</v>
      </c>
      <c r="F125" s="45">
        <f t="shared" si="0"/>
        <v>71.760625000000005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16000</v>
      </c>
      <c r="E129" s="60">
        <f t="shared" si="24"/>
        <v>11481.7</v>
      </c>
      <c r="F129" s="45">
        <f t="shared" si="0"/>
        <v>71.760625000000005</v>
      </c>
    </row>
    <row r="130" spans="1:6" ht="12.75" customHeight="1" x14ac:dyDescent="0.2">
      <c r="A130" s="63">
        <v>6631</v>
      </c>
      <c r="B130" s="65" t="s">
        <v>263</v>
      </c>
      <c r="C130" s="247" t="s">
        <v>264</v>
      </c>
      <c r="D130" s="194">
        <v>16000</v>
      </c>
      <c r="E130" s="194">
        <v>11481.7</v>
      </c>
      <c r="F130" s="45">
        <f t="shared" si="0"/>
        <v>71.760625000000005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1057632.8</v>
      </c>
      <c r="E152" s="60">
        <f>E153+E164+E202+E221+E230+E262+E273</f>
        <v>1223448.97</v>
      </c>
      <c r="F152" s="45">
        <f t="shared" si="26"/>
        <v>115.67804723907958</v>
      </c>
    </row>
    <row r="153" spans="1:6" ht="12.75" customHeight="1" x14ac:dyDescent="0.2">
      <c r="A153" s="63">
        <v>31</v>
      </c>
      <c r="B153" s="64" t="s">
        <v>308</v>
      </c>
      <c r="C153" s="247" t="s">
        <v>309</v>
      </c>
      <c r="D153" s="60">
        <f t="shared" ref="D153:E153" si="30">D154+D159+D160</f>
        <v>116516.15999999999</v>
      </c>
      <c r="E153" s="60">
        <f t="shared" si="30"/>
        <v>145673.89000000001</v>
      </c>
      <c r="F153" s="45">
        <f t="shared" si="26"/>
        <v>125.02462319389862</v>
      </c>
    </row>
    <row r="154" spans="1:6" ht="12.75" customHeight="1" x14ac:dyDescent="0.2">
      <c r="A154" s="63">
        <v>311</v>
      </c>
      <c r="B154" s="64" t="s">
        <v>310</v>
      </c>
      <c r="C154" s="247" t="s">
        <v>311</v>
      </c>
      <c r="D154" s="60">
        <f t="shared" ref="D154:E154" si="31">SUM(D155:D158)</f>
        <v>97936.18</v>
      </c>
      <c r="E154" s="60">
        <f t="shared" si="31"/>
        <v>121685.57</v>
      </c>
      <c r="F154" s="45">
        <f t="shared" si="26"/>
        <v>124.24986353357872</v>
      </c>
    </row>
    <row r="155" spans="1:6" ht="12.75" customHeight="1" x14ac:dyDescent="0.2">
      <c r="A155" s="63">
        <v>3111</v>
      </c>
      <c r="B155" s="64" t="s">
        <v>312</v>
      </c>
      <c r="C155" s="247" t="s">
        <v>313</v>
      </c>
      <c r="D155" s="194">
        <v>97936.18</v>
      </c>
      <c r="E155" s="194">
        <v>121685.57</v>
      </c>
      <c r="F155" s="45">
        <f t="shared" si="26"/>
        <v>124.24986353357872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3900</v>
      </c>
      <c r="E159" s="194">
        <v>5519.13</v>
      </c>
      <c r="F159" s="45">
        <f t="shared" si="26"/>
        <v>141.51615384615386</v>
      </c>
    </row>
    <row r="160" spans="1:6" ht="12.75" customHeight="1" x14ac:dyDescent="0.2">
      <c r="A160" s="63">
        <v>313</v>
      </c>
      <c r="B160" s="65" t="s">
        <v>322</v>
      </c>
      <c r="C160" s="247" t="s">
        <v>323</v>
      </c>
      <c r="D160" s="60">
        <f t="shared" ref="D160:E160" si="32">SUM(D161:D163)</f>
        <v>14679.98</v>
      </c>
      <c r="E160" s="60">
        <f t="shared" si="32"/>
        <v>18469.189999999999</v>
      </c>
      <c r="F160" s="45">
        <f t="shared" si="26"/>
        <v>125.81209238704685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14679.98</v>
      </c>
      <c r="E162" s="194">
        <v>18469.189999999999</v>
      </c>
      <c r="F162" s="45">
        <f t="shared" si="26"/>
        <v>125.81209238704685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591807.95000000007</v>
      </c>
      <c r="E164" s="60">
        <f>E165+E170+E178+E188+E189+E194</f>
        <v>609115.21</v>
      </c>
      <c r="F164" s="45">
        <f t="shared" si="26"/>
        <v>102.92447237317441</v>
      </c>
    </row>
    <row r="165" spans="1:6" ht="12.75" customHeight="1" x14ac:dyDescent="0.2">
      <c r="A165" s="63">
        <v>321</v>
      </c>
      <c r="B165" s="64" t="s">
        <v>332</v>
      </c>
      <c r="C165" s="247" t="s">
        <v>333</v>
      </c>
      <c r="D165" s="60">
        <f t="shared" ref="D165:E165" si="33">SUM(D166:D169)</f>
        <v>7087.6399999999994</v>
      </c>
      <c r="E165" s="60">
        <f t="shared" si="33"/>
        <v>6803.36</v>
      </c>
      <c r="F165" s="45">
        <f t="shared" si="26"/>
        <v>95.989073937163866</v>
      </c>
    </row>
    <row r="166" spans="1:6" ht="12.75" customHeight="1" x14ac:dyDescent="0.2">
      <c r="A166" s="63">
        <v>3211</v>
      </c>
      <c r="B166" s="64" t="s">
        <v>334</v>
      </c>
      <c r="C166" s="247" t="s">
        <v>335</v>
      </c>
      <c r="D166" s="194">
        <v>203.03</v>
      </c>
      <c r="E166" s="194">
        <v>408.45</v>
      </c>
      <c r="F166" s="45">
        <f t="shared" si="26"/>
        <v>201.17716593606855</v>
      </c>
    </row>
    <row r="167" spans="1:6" ht="12.75" customHeight="1" x14ac:dyDescent="0.2">
      <c r="A167" s="63">
        <v>3212</v>
      </c>
      <c r="B167" s="64" t="s">
        <v>336</v>
      </c>
      <c r="C167" s="247" t="s">
        <v>337</v>
      </c>
      <c r="D167" s="194">
        <v>5364.11</v>
      </c>
      <c r="E167" s="194">
        <v>4289.76</v>
      </c>
      <c r="F167" s="45">
        <f t="shared" si="26"/>
        <v>79.971514379831888</v>
      </c>
    </row>
    <row r="168" spans="1:6" ht="12.75" customHeight="1" x14ac:dyDescent="0.2">
      <c r="A168" s="63">
        <v>3213</v>
      </c>
      <c r="B168" s="64" t="s">
        <v>338</v>
      </c>
      <c r="C168" s="247" t="s">
        <v>339</v>
      </c>
      <c r="D168" s="194">
        <v>0</v>
      </c>
      <c r="E168" s="194">
        <v>750.65</v>
      </c>
      <c r="F168" s="45" t="str">
        <f t="shared" si="26"/>
        <v>-</v>
      </c>
    </row>
    <row r="169" spans="1:6" ht="12.75" customHeight="1" x14ac:dyDescent="0.2">
      <c r="A169" s="63">
        <v>3214</v>
      </c>
      <c r="B169" s="64" t="s">
        <v>340</v>
      </c>
      <c r="C169" s="247" t="s">
        <v>341</v>
      </c>
      <c r="D169" s="194">
        <v>1520.5</v>
      </c>
      <c r="E169" s="194">
        <v>1354.5</v>
      </c>
      <c r="F169" s="45">
        <f t="shared" si="26"/>
        <v>89.082538638605726</v>
      </c>
    </row>
    <row r="170" spans="1:6" ht="12.75" customHeight="1" x14ac:dyDescent="0.2">
      <c r="A170" s="63">
        <v>322</v>
      </c>
      <c r="B170" s="64" t="s">
        <v>342</v>
      </c>
      <c r="C170" s="247" t="s">
        <v>343</v>
      </c>
      <c r="D170" s="60">
        <f t="shared" ref="D170:E170" si="34">SUM(D171:D177)</f>
        <v>72672.490000000005</v>
      </c>
      <c r="E170" s="60">
        <f t="shared" si="34"/>
        <v>79585.490000000005</v>
      </c>
      <c r="F170" s="45">
        <f t="shared" si="26"/>
        <v>109.51254043999319</v>
      </c>
    </row>
    <row r="171" spans="1:6" ht="12.75" customHeight="1" x14ac:dyDescent="0.2">
      <c r="A171" s="63">
        <v>3221</v>
      </c>
      <c r="B171" s="64" t="s">
        <v>344</v>
      </c>
      <c r="C171" s="247" t="s">
        <v>345</v>
      </c>
      <c r="D171" s="194">
        <v>15983.69</v>
      </c>
      <c r="E171" s="194">
        <v>23215.57</v>
      </c>
      <c r="F171" s="45">
        <f t="shared" si="26"/>
        <v>145.24537200108361</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49264.94</v>
      </c>
      <c r="E173" s="194">
        <v>51689.34</v>
      </c>
      <c r="F173" s="45">
        <f t="shared" si="26"/>
        <v>104.92114676278909</v>
      </c>
    </row>
    <row r="174" spans="1:6" ht="12.75" customHeight="1" x14ac:dyDescent="0.2">
      <c r="A174" s="63">
        <v>3224</v>
      </c>
      <c r="B174" s="65" t="s">
        <v>350</v>
      </c>
      <c r="C174" s="247" t="s">
        <v>351</v>
      </c>
      <c r="D174" s="194">
        <v>2838.78</v>
      </c>
      <c r="E174" s="194">
        <v>1585.92</v>
      </c>
      <c r="F174" s="45">
        <f t="shared" si="26"/>
        <v>55.866252404201802</v>
      </c>
    </row>
    <row r="175" spans="1:6" ht="12.75" customHeight="1" x14ac:dyDescent="0.2">
      <c r="A175" s="63">
        <v>3225</v>
      </c>
      <c r="B175" s="65" t="s">
        <v>352</v>
      </c>
      <c r="C175" s="247" t="s">
        <v>353</v>
      </c>
      <c r="D175" s="194">
        <v>4465.08</v>
      </c>
      <c r="E175" s="194">
        <v>2428.94</v>
      </c>
      <c r="F175" s="45">
        <f t="shared" si="26"/>
        <v>54.398577405108085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120</v>
      </c>
      <c r="E177" s="194">
        <v>665.72</v>
      </c>
      <c r="F177" s="45">
        <f t="shared" si="26"/>
        <v>554.76666666666677</v>
      </c>
    </row>
    <row r="178" spans="1:6" ht="12.75" customHeight="1" x14ac:dyDescent="0.2">
      <c r="A178" s="63">
        <v>323</v>
      </c>
      <c r="B178" s="65" t="s">
        <v>358</v>
      </c>
      <c r="C178" s="247" t="s">
        <v>359</v>
      </c>
      <c r="D178" s="60">
        <f t="shared" ref="D178:E178" si="35">SUM(D179:D187)</f>
        <v>462678.43000000005</v>
      </c>
      <c r="E178" s="60">
        <f t="shared" si="35"/>
        <v>461283.91000000003</v>
      </c>
      <c r="F178" s="45">
        <f t="shared" si="26"/>
        <v>99.698598441254333</v>
      </c>
    </row>
    <row r="179" spans="1:6" ht="12.75" customHeight="1" x14ac:dyDescent="0.2">
      <c r="A179" s="63">
        <v>3231</v>
      </c>
      <c r="B179" s="65" t="s">
        <v>360</v>
      </c>
      <c r="C179" s="247" t="s">
        <v>361</v>
      </c>
      <c r="D179" s="194">
        <v>3319.7</v>
      </c>
      <c r="E179" s="194">
        <v>5519.57</v>
      </c>
      <c r="F179" s="45">
        <f t="shared" si="26"/>
        <v>166.26713257222039</v>
      </c>
    </row>
    <row r="180" spans="1:6" ht="12.75" customHeight="1" x14ac:dyDescent="0.2">
      <c r="A180" s="63">
        <v>3232</v>
      </c>
      <c r="B180" s="65" t="s">
        <v>362</v>
      </c>
      <c r="C180" s="247" t="s">
        <v>363</v>
      </c>
      <c r="D180" s="194">
        <v>112807.27</v>
      </c>
      <c r="E180" s="194">
        <v>190248.13</v>
      </c>
      <c r="F180" s="45">
        <f t="shared" si="26"/>
        <v>168.64882024004305</v>
      </c>
    </row>
    <row r="181" spans="1:6" ht="12.75" customHeight="1" x14ac:dyDescent="0.2">
      <c r="A181" s="63">
        <v>3233</v>
      </c>
      <c r="B181" s="65" t="s">
        <v>364</v>
      </c>
      <c r="C181" s="247" t="s">
        <v>365</v>
      </c>
      <c r="D181" s="194">
        <v>10345.530000000001</v>
      </c>
      <c r="E181" s="194">
        <v>22927.13</v>
      </c>
      <c r="F181" s="45">
        <f t="shared" si="26"/>
        <v>221.61387575116981</v>
      </c>
    </row>
    <row r="182" spans="1:6" ht="12.75" customHeight="1" x14ac:dyDescent="0.2">
      <c r="A182" s="63">
        <v>3234</v>
      </c>
      <c r="B182" s="65" t="s">
        <v>366</v>
      </c>
      <c r="C182" s="247" t="s">
        <v>367</v>
      </c>
      <c r="D182" s="194">
        <v>131092.57</v>
      </c>
      <c r="E182" s="194">
        <v>88222.57</v>
      </c>
      <c r="F182" s="45">
        <f t="shared" si="26"/>
        <v>67.297917799612904</v>
      </c>
    </row>
    <row r="183" spans="1:6" ht="12.75" customHeight="1" x14ac:dyDescent="0.2">
      <c r="A183" s="63">
        <v>3235</v>
      </c>
      <c r="B183" s="64" t="s">
        <v>368</v>
      </c>
      <c r="C183" s="247" t="s">
        <v>369</v>
      </c>
      <c r="D183" s="194">
        <v>8454.01</v>
      </c>
      <c r="E183" s="194">
        <v>11641.63</v>
      </c>
      <c r="F183" s="45">
        <f t="shared" si="26"/>
        <v>137.70542026801479</v>
      </c>
    </row>
    <row r="184" spans="1:6" ht="12.75" customHeight="1" x14ac:dyDescent="0.2">
      <c r="A184" s="63">
        <v>3236</v>
      </c>
      <c r="B184" s="64" t="s">
        <v>370</v>
      </c>
      <c r="C184" s="247" t="s">
        <v>371</v>
      </c>
      <c r="D184" s="194">
        <v>2304.15</v>
      </c>
      <c r="E184" s="194">
        <v>3326.85</v>
      </c>
      <c r="F184" s="45">
        <f t="shared" si="26"/>
        <v>144.38513117635569</v>
      </c>
    </row>
    <row r="185" spans="1:6" ht="12.75" customHeight="1" x14ac:dyDescent="0.2">
      <c r="A185" s="63">
        <v>3237</v>
      </c>
      <c r="B185" s="64" t="s">
        <v>372</v>
      </c>
      <c r="C185" s="247" t="s">
        <v>373</v>
      </c>
      <c r="D185" s="194">
        <v>148920.4</v>
      </c>
      <c r="E185" s="194">
        <v>102081.57</v>
      </c>
      <c r="F185" s="45">
        <f t="shared" si="26"/>
        <v>68.547740940797908</v>
      </c>
    </row>
    <row r="186" spans="1:6" ht="12.75" customHeight="1" x14ac:dyDescent="0.2">
      <c r="A186" s="63">
        <v>3238</v>
      </c>
      <c r="B186" s="64" t="s">
        <v>374</v>
      </c>
      <c r="C186" s="247" t="s">
        <v>375</v>
      </c>
      <c r="D186" s="194">
        <v>8641.4599999999991</v>
      </c>
      <c r="E186" s="194">
        <v>9008.51</v>
      </c>
      <c r="F186" s="45">
        <f t="shared" si="26"/>
        <v>104.24754613225082</v>
      </c>
    </row>
    <row r="187" spans="1:6" ht="12.75" customHeight="1" x14ac:dyDescent="0.2">
      <c r="A187" s="63">
        <v>3239</v>
      </c>
      <c r="B187" s="64" t="s">
        <v>376</v>
      </c>
      <c r="C187" s="247" t="s">
        <v>377</v>
      </c>
      <c r="D187" s="194">
        <v>36793.339999999997</v>
      </c>
      <c r="E187" s="194">
        <v>28307.95</v>
      </c>
      <c r="F187" s="45">
        <f t="shared" si="26"/>
        <v>76.937701225276101</v>
      </c>
    </row>
    <row r="188" spans="1:6" ht="12.75" customHeight="1" x14ac:dyDescent="0.2">
      <c r="A188" s="63">
        <v>324</v>
      </c>
      <c r="B188" s="64" t="s">
        <v>378</v>
      </c>
      <c r="C188" s="247" t="s">
        <v>379</v>
      </c>
      <c r="D188" s="194">
        <v>522.54999999999995</v>
      </c>
      <c r="E188" s="194"/>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48846.84</v>
      </c>
      <c r="E194" s="60">
        <f t="shared" si="36"/>
        <v>61442.45</v>
      </c>
      <c r="F194" s="45">
        <f t="shared" si="26"/>
        <v>125.78592596778012</v>
      </c>
    </row>
    <row r="195" spans="1:6" ht="12.75" customHeight="1" x14ac:dyDescent="0.2">
      <c r="A195" s="63">
        <v>3291</v>
      </c>
      <c r="B195" s="183" t="s">
        <v>392</v>
      </c>
      <c r="C195" s="247" t="s">
        <v>393</v>
      </c>
      <c r="D195" s="194">
        <v>16051.33</v>
      </c>
      <c r="E195" s="194">
        <v>26586.78</v>
      </c>
      <c r="F195" s="45">
        <f t="shared" si="26"/>
        <v>165.63599402666321</v>
      </c>
    </row>
    <row r="196" spans="1:6" ht="12.75" customHeight="1" x14ac:dyDescent="0.2">
      <c r="A196" s="63">
        <v>3292</v>
      </c>
      <c r="B196" s="64" t="s">
        <v>394</v>
      </c>
      <c r="C196" s="247" t="s">
        <v>395</v>
      </c>
      <c r="D196" s="194">
        <v>2936.68</v>
      </c>
      <c r="E196" s="194">
        <v>4902.93</v>
      </c>
      <c r="F196" s="45">
        <f t="shared" si="26"/>
        <v>166.95486059087133</v>
      </c>
    </row>
    <row r="197" spans="1:6" ht="12.75" customHeight="1" x14ac:dyDescent="0.2">
      <c r="A197" s="63">
        <v>3293</v>
      </c>
      <c r="B197" s="64" t="s">
        <v>396</v>
      </c>
      <c r="C197" s="247" t="s">
        <v>397</v>
      </c>
      <c r="D197" s="194">
        <v>701.4</v>
      </c>
      <c r="E197" s="194">
        <v>699.8</v>
      </c>
      <c r="F197" s="45">
        <f t="shared" si="26"/>
        <v>99.77188480182491</v>
      </c>
    </row>
    <row r="198" spans="1:6" ht="12.75" customHeight="1" x14ac:dyDescent="0.2">
      <c r="A198" s="63">
        <v>3294</v>
      </c>
      <c r="B198" s="64" t="s">
        <v>398</v>
      </c>
      <c r="C198" s="247" t="s">
        <v>399</v>
      </c>
      <c r="D198" s="194">
        <v>2017</v>
      </c>
      <c r="E198" s="194">
        <v>2017</v>
      </c>
      <c r="F198" s="45">
        <f t="shared" si="26"/>
        <v>100</v>
      </c>
    </row>
    <row r="199" spans="1:6" ht="12.75" customHeight="1" x14ac:dyDescent="0.2">
      <c r="A199" s="63">
        <v>3295</v>
      </c>
      <c r="B199" s="64" t="s">
        <v>400</v>
      </c>
      <c r="C199" s="247" t="s">
        <v>401</v>
      </c>
      <c r="D199" s="194">
        <v>1901.23</v>
      </c>
      <c r="E199" s="194">
        <v>6628.97</v>
      </c>
      <c r="F199" s="45">
        <f t="shared" si="26"/>
        <v>348.66744160359349</v>
      </c>
    </row>
    <row r="200" spans="1:6" ht="12.75" customHeight="1" x14ac:dyDescent="0.2">
      <c r="A200" s="63" t="s">
        <v>402</v>
      </c>
      <c r="B200" s="64" t="s">
        <v>403</v>
      </c>
      <c r="C200" s="247" t="s">
        <v>402</v>
      </c>
      <c r="D200" s="194">
        <v>0</v>
      </c>
      <c r="E200" s="194">
        <v>1300</v>
      </c>
      <c r="F200" s="45" t="str">
        <f t="shared" si="26"/>
        <v>-</v>
      </c>
    </row>
    <row r="201" spans="1:6" ht="12.75" customHeight="1" x14ac:dyDescent="0.2">
      <c r="A201" s="63">
        <v>3299</v>
      </c>
      <c r="B201" s="64" t="s">
        <v>404</v>
      </c>
      <c r="C201" s="247" t="s">
        <v>405</v>
      </c>
      <c r="D201" s="194">
        <v>25239.200000000001</v>
      </c>
      <c r="E201" s="194">
        <v>19306.97</v>
      </c>
      <c r="F201" s="45">
        <f t="shared" si="26"/>
        <v>76.495966591651083</v>
      </c>
    </row>
    <row r="202" spans="1:6" ht="12.75" customHeight="1" x14ac:dyDescent="0.2">
      <c r="A202" s="63">
        <v>34</v>
      </c>
      <c r="B202" s="183" t="s">
        <v>406</v>
      </c>
      <c r="C202" s="247" t="s">
        <v>407</v>
      </c>
      <c r="D202" s="60">
        <f t="shared" ref="D202:E202" si="37">D203+D208+D216</f>
        <v>21543.35</v>
      </c>
      <c r="E202" s="60">
        <f t="shared" si="37"/>
        <v>1810.03</v>
      </c>
      <c r="F202" s="45">
        <f t="shared" si="26"/>
        <v>8.401803804886427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29.04</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29.04</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21543.35</v>
      </c>
      <c r="E216" s="60">
        <f t="shared" si="40"/>
        <v>1780.99</v>
      </c>
      <c r="F216" s="45">
        <f t="shared" si="26"/>
        <v>8.2670058277844447</v>
      </c>
    </row>
    <row r="217" spans="1:6" ht="12.75" customHeight="1" x14ac:dyDescent="0.2">
      <c r="A217" s="63">
        <v>3431</v>
      </c>
      <c r="B217" s="182" t="s">
        <v>436</v>
      </c>
      <c r="C217" s="247" t="s">
        <v>437</v>
      </c>
      <c r="D217" s="194">
        <v>1542.73</v>
      </c>
      <c r="E217" s="194">
        <v>1764.54</v>
      </c>
      <c r="F217" s="45">
        <f t="shared" si="26"/>
        <v>114.37775890790999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0.62</v>
      </c>
      <c r="E219" s="194">
        <v>16.45</v>
      </c>
      <c r="F219" s="45">
        <f t="shared" si="26"/>
        <v>2653.2258064516127</v>
      </c>
    </row>
    <row r="220" spans="1:6" ht="12.75" customHeight="1" x14ac:dyDescent="0.2">
      <c r="A220" s="63">
        <v>3434</v>
      </c>
      <c r="B220" s="65" t="s">
        <v>442</v>
      </c>
      <c r="C220" s="247" t="s">
        <v>443</v>
      </c>
      <c r="D220" s="194">
        <v>20000</v>
      </c>
      <c r="E220" s="194">
        <v>0</v>
      </c>
      <c r="F220" s="45">
        <f t="shared" si="26"/>
        <v>0</v>
      </c>
    </row>
    <row r="221" spans="1:6" ht="12.75" customHeight="1" x14ac:dyDescent="0.2">
      <c r="A221" s="63">
        <v>35</v>
      </c>
      <c r="B221" s="65" t="s">
        <v>444</v>
      </c>
      <c r="C221" s="247" t="s">
        <v>445</v>
      </c>
      <c r="D221" s="60">
        <f t="shared" ref="D221:E221" si="41">D222+D225+D229</f>
        <v>2123.52</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2123.52</v>
      </c>
      <c r="E225" s="60">
        <f t="shared" si="43"/>
        <v>0</v>
      </c>
      <c r="F225" s="45">
        <f t="shared" si="26"/>
        <v>0</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2123.52</v>
      </c>
      <c r="E227" s="194"/>
      <c r="F227" s="45">
        <f t="shared" si="26"/>
        <v>0</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186899.08</v>
      </c>
      <c r="E230" s="60">
        <f>E231+E234+E237+E242+E246+E250+E254+E257</f>
        <v>329420.62</v>
      </c>
      <c r="F230" s="45">
        <f t="shared" ref="F230:F245" si="44">IF(D230&lt;&gt;0,IF(E230/D230&gt;=100,"&gt;&gt;100",E230/D230*100),"-")</f>
        <v>176.2558809813296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250</v>
      </c>
      <c r="F237" s="45" t="str">
        <f t="shared" si="44"/>
        <v>-</v>
      </c>
    </row>
    <row r="238" spans="1:6" ht="12" x14ac:dyDescent="0.2">
      <c r="A238" s="63">
        <v>3631</v>
      </c>
      <c r="B238" s="65" t="s">
        <v>478</v>
      </c>
      <c r="C238" s="247" t="s">
        <v>479</v>
      </c>
      <c r="D238" s="194">
        <v>0</v>
      </c>
      <c r="E238" s="194">
        <v>250</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186899.08</v>
      </c>
      <c r="E246" s="60">
        <f t="shared" si="48"/>
        <v>329170.62</v>
      </c>
      <c r="F246" s="45">
        <f t="shared" ref="F246:F249" si="49">IF(D246&lt;&gt;0,IF(E246/D246&gt;=100,"&gt;&gt;100",E246/D246*100),"-")</f>
        <v>176.12211895318052</v>
      </c>
    </row>
    <row r="247" spans="1:6" ht="12.75" customHeight="1" x14ac:dyDescent="0.2">
      <c r="A247" s="63" t="s">
        <v>493</v>
      </c>
      <c r="B247" s="64" t="s">
        <v>494</v>
      </c>
      <c r="C247" s="247" t="s">
        <v>493</v>
      </c>
      <c r="D247" s="194">
        <v>184135.05</v>
      </c>
      <c r="E247" s="194">
        <v>329170.62</v>
      </c>
      <c r="F247" s="45">
        <f t="shared" si="49"/>
        <v>178.76586776933561</v>
      </c>
    </row>
    <row r="248" spans="1:6" ht="12.75" customHeight="1" x14ac:dyDescent="0.2">
      <c r="A248" s="63" t="s">
        <v>495</v>
      </c>
      <c r="B248" s="64" t="s">
        <v>496</v>
      </c>
      <c r="C248" s="247" t="s">
        <v>495</v>
      </c>
      <c r="D248" s="194">
        <v>2764.03</v>
      </c>
      <c r="E248" s="194"/>
      <c r="F248" s="45">
        <f t="shared" si="49"/>
        <v>0</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39467.32</v>
      </c>
      <c r="E262" s="60">
        <f t="shared" si="55"/>
        <v>39016.67</v>
      </c>
      <c r="F262" s="45">
        <f t="shared" ref="F262:F268" si="56">IF(D262&lt;&gt;0,IF(E262/D262&gt;=100,"&gt;&gt;100",E262/D262*100),"-")</f>
        <v>98.858169239765957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39467.32</v>
      </c>
      <c r="E269" s="60">
        <f t="shared" si="58"/>
        <v>39016.67</v>
      </c>
      <c r="F269" s="45">
        <f t="shared" ref="F269:F272" si="59">IF(D269&lt;&gt;0,IF(E269/D269&gt;=100,"&gt;&gt;100",E269/D269*100),"-")</f>
        <v>98.858169239765957</v>
      </c>
    </row>
    <row r="270" spans="1:6" ht="12.75" customHeight="1" x14ac:dyDescent="0.2">
      <c r="A270" s="63">
        <v>3721</v>
      </c>
      <c r="B270" s="65" t="s">
        <v>533</v>
      </c>
      <c r="C270" s="247" t="s">
        <v>534</v>
      </c>
      <c r="D270" s="194">
        <v>14150.26</v>
      </c>
      <c r="E270" s="194">
        <v>12835.81</v>
      </c>
      <c r="F270" s="45">
        <f t="shared" si="59"/>
        <v>90.71077139218643</v>
      </c>
    </row>
    <row r="271" spans="1:6" ht="12.75" customHeight="1" x14ac:dyDescent="0.2">
      <c r="A271" s="63">
        <v>3722</v>
      </c>
      <c r="B271" s="65" t="s">
        <v>535</v>
      </c>
      <c r="C271" s="247" t="s">
        <v>536</v>
      </c>
      <c r="D271" s="194">
        <v>25317.06</v>
      </c>
      <c r="E271" s="194">
        <v>26180.86</v>
      </c>
      <c r="F271" s="45">
        <f t="shared" si="59"/>
        <v>103.41192855726533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99275.42</v>
      </c>
      <c r="E273" s="60">
        <f t="shared" si="60"/>
        <v>98412.55</v>
      </c>
      <c r="F273" s="45">
        <f t="shared" ref="F273:F277" si="61">IF(D273&lt;&gt;0,IF(E273/D273&gt;=100,"&gt;&gt;100",E273/D273*100),"-")</f>
        <v>99.130832183837654</v>
      </c>
    </row>
    <row r="274" spans="1:6" ht="12.75" customHeight="1" x14ac:dyDescent="0.2">
      <c r="A274" s="63">
        <v>381</v>
      </c>
      <c r="B274" s="64" t="s">
        <v>541</v>
      </c>
      <c r="C274" s="247" t="s">
        <v>542</v>
      </c>
      <c r="D274" s="60">
        <f t="shared" ref="D274:E274" si="62">SUM(D275:D277)</f>
        <v>99275.42</v>
      </c>
      <c r="E274" s="60">
        <f t="shared" si="62"/>
        <v>98412.55</v>
      </c>
      <c r="F274" s="45">
        <f t="shared" si="61"/>
        <v>99.130832183837654</v>
      </c>
    </row>
    <row r="275" spans="1:6" ht="12.75" customHeight="1" x14ac:dyDescent="0.2">
      <c r="A275" s="63">
        <v>3811</v>
      </c>
      <c r="B275" s="64" t="s">
        <v>543</v>
      </c>
      <c r="C275" s="247" t="s">
        <v>544</v>
      </c>
      <c r="D275" s="194">
        <v>99275.42</v>
      </c>
      <c r="E275" s="194">
        <v>98412.55</v>
      </c>
      <c r="F275" s="45">
        <f t="shared" si="61"/>
        <v>99.130832183837654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1057632.8</v>
      </c>
      <c r="E299" s="60">
        <f>E152-E297+E298</f>
        <v>1223448.97</v>
      </c>
      <c r="F299" s="45">
        <f t="shared" si="68"/>
        <v>115.67804723907958</v>
      </c>
    </row>
    <row r="300" spans="1:6" ht="12.75" customHeight="1" x14ac:dyDescent="0.2">
      <c r="A300" s="63" t="s">
        <v>582</v>
      </c>
      <c r="B300" s="64" t="s">
        <v>593</v>
      </c>
      <c r="C300" s="247" t="s">
        <v>594</v>
      </c>
      <c r="D300" s="60">
        <f>IF(D6&gt;=D299,D6-D299,0)</f>
        <v>286540.71999999997</v>
      </c>
      <c r="E300" s="60">
        <f>IF(E6&gt;=E299,E6-E299,0)</f>
        <v>329751.12999999966</v>
      </c>
      <c r="F300" s="45">
        <f t="shared" si="68"/>
        <v>115.080024228319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905427.92</v>
      </c>
      <c r="E302" s="194">
        <v>1015660.1</v>
      </c>
      <c r="F302" s="45">
        <f t="shared" si="68"/>
        <v>112.1745947485251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292619.81</v>
      </c>
      <c r="E304" s="194">
        <v>223014.8</v>
      </c>
      <c r="F304" s="45">
        <f t="shared" si="68"/>
        <v>76.213158637482536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147849.19</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137169</v>
      </c>
      <c r="E309" s="60">
        <f t="shared" si="73"/>
        <v>0</v>
      </c>
      <c r="F309" s="45">
        <f t="shared" si="72"/>
        <v>0</v>
      </c>
    </row>
    <row r="310" spans="1:6" ht="24" x14ac:dyDescent="0.2">
      <c r="A310" s="63">
        <v>711</v>
      </c>
      <c r="B310" s="64" t="s">
        <v>612</v>
      </c>
      <c r="C310" s="247" t="s">
        <v>613</v>
      </c>
      <c r="D310" s="60">
        <f t="shared" ref="D310:E310" si="74">SUM(D311:D313)</f>
        <v>137169</v>
      </c>
      <c r="E310" s="60">
        <f t="shared" si="74"/>
        <v>0</v>
      </c>
      <c r="F310" s="45">
        <f t="shared" si="72"/>
        <v>0</v>
      </c>
    </row>
    <row r="311" spans="1:6" ht="12.75" customHeight="1" x14ac:dyDescent="0.2">
      <c r="A311" s="63">
        <v>7111</v>
      </c>
      <c r="B311" s="64" t="s">
        <v>614</v>
      </c>
      <c r="C311" s="247" t="s">
        <v>615</v>
      </c>
      <c r="D311" s="194">
        <v>137169</v>
      </c>
      <c r="E311" s="194">
        <v>0</v>
      </c>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10680.19</v>
      </c>
      <c r="E321" s="60">
        <f t="shared" si="76"/>
        <v>0</v>
      </c>
      <c r="F321" s="45">
        <f t="shared" si="72"/>
        <v>0</v>
      </c>
    </row>
    <row r="322" spans="1:6" ht="12.75" customHeight="1" x14ac:dyDescent="0.2">
      <c r="A322" s="63">
        <v>721</v>
      </c>
      <c r="B322" s="64" t="s">
        <v>636</v>
      </c>
      <c r="C322" s="247" t="s">
        <v>637</v>
      </c>
      <c r="D322" s="60">
        <f t="shared" ref="D322:E322" si="77">SUM(D323:D326)</f>
        <v>10680.19</v>
      </c>
      <c r="E322" s="60">
        <f t="shared" si="77"/>
        <v>0</v>
      </c>
      <c r="F322" s="45">
        <f t="shared" si="72"/>
        <v>0</v>
      </c>
    </row>
    <row r="323" spans="1:6" ht="12.75" customHeight="1" x14ac:dyDescent="0.2">
      <c r="A323" s="63">
        <v>7211</v>
      </c>
      <c r="B323" s="64" t="s">
        <v>638</v>
      </c>
      <c r="C323" s="247" t="s">
        <v>639</v>
      </c>
      <c r="D323" s="194">
        <v>10680.19</v>
      </c>
      <c r="E323" s="194">
        <v>0</v>
      </c>
      <c r="F323" s="45">
        <f t="shared" si="72"/>
        <v>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1458716.87</v>
      </c>
      <c r="E360" s="60">
        <f t="shared" si="86"/>
        <v>385198.72</v>
      </c>
      <c r="F360" s="45">
        <f t="shared" si="72"/>
        <v>26.4066816475496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1346805.9900000002</v>
      </c>
      <c r="E373" s="60">
        <f t="shared" si="90"/>
        <v>90893</v>
      </c>
      <c r="F373" s="45">
        <f t="shared" si="72"/>
        <v>6.7487819830679534</v>
      </c>
    </row>
    <row r="374" spans="1:6" ht="12.75" customHeight="1" x14ac:dyDescent="0.2">
      <c r="A374" s="63">
        <v>421</v>
      </c>
      <c r="B374" s="64" t="s">
        <v>732</v>
      </c>
      <c r="C374" s="247" t="s">
        <v>733</v>
      </c>
      <c r="D374" s="60">
        <f t="shared" ref="D374:E374" si="91">SUM(D375:D378)</f>
        <v>1182282.6100000001</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1182282.6100000001</v>
      </c>
      <c r="E376" s="194">
        <v>0</v>
      </c>
      <c r="F376" s="45">
        <f t="shared" si="72"/>
        <v>0</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157285.88</v>
      </c>
      <c r="E379" s="60">
        <f t="shared" si="92"/>
        <v>41192.89</v>
      </c>
      <c r="F379" s="45">
        <f t="shared" si="72"/>
        <v>26.189820726437745</v>
      </c>
    </row>
    <row r="380" spans="1:6" ht="12.75" customHeight="1" x14ac:dyDescent="0.2">
      <c r="A380" s="63">
        <v>4221</v>
      </c>
      <c r="B380" s="64" t="s">
        <v>648</v>
      </c>
      <c r="C380" s="247" t="s">
        <v>740</v>
      </c>
      <c r="D380" s="194">
        <v>2069.98</v>
      </c>
      <c r="E380" s="194">
        <v>5962.51</v>
      </c>
      <c r="F380" s="45">
        <f t="shared" si="72"/>
        <v>288.04674441298948</v>
      </c>
    </row>
    <row r="381" spans="1:6" ht="12.75" customHeight="1" x14ac:dyDescent="0.2">
      <c r="A381" s="63">
        <v>4222</v>
      </c>
      <c r="B381" s="64" t="s">
        <v>741</v>
      </c>
      <c r="C381" s="247" t="s">
        <v>742</v>
      </c>
      <c r="D381" s="194">
        <v>4455.63</v>
      </c>
      <c r="E381" s="194">
        <v>3641.5</v>
      </c>
      <c r="F381" s="45">
        <f t="shared" si="72"/>
        <v>81.728060902723058</v>
      </c>
    </row>
    <row r="382" spans="1:6" ht="12.75" customHeight="1" x14ac:dyDescent="0.2">
      <c r="A382" s="63">
        <v>4223</v>
      </c>
      <c r="B382" s="64" t="s">
        <v>652</v>
      </c>
      <c r="C382" s="247" t="s">
        <v>743</v>
      </c>
      <c r="D382" s="194">
        <v>0</v>
      </c>
      <c r="E382" s="194">
        <v>2633.88</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150760.26999999999</v>
      </c>
      <c r="E386" s="194">
        <v>28955</v>
      </c>
      <c r="F386" s="45">
        <f t="shared" si="72"/>
        <v>19.205988421219995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7237.5</v>
      </c>
      <c r="E401" s="60">
        <f t="shared" si="96"/>
        <v>49700.11</v>
      </c>
      <c r="F401" s="45">
        <f t="shared" si="72"/>
        <v>686.70272884283247</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2125</v>
      </c>
      <c r="E403" s="194">
        <v>2712.5</v>
      </c>
      <c r="F403" s="45">
        <f t="shared" si="72"/>
        <v>127.64705882352941</v>
      </c>
    </row>
    <row r="404" spans="1:6" ht="12.75" customHeight="1" x14ac:dyDescent="0.2">
      <c r="A404" s="63">
        <v>4263</v>
      </c>
      <c r="B404" s="64" t="s">
        <v>696</v>
      </c>
      <c r="C404" s="247" t="s">
        <v>771</v>
      </c>
      <c r="D404" s="194">
        <v>5112.5</v>
      </c>
      <c r="E404" s="194">
        <v>6375</v>
      </c>
      <c r="F404" s="45">
        <f t="shared" si="72"/>
        <v>124.69437652811737</v>
      </c>
    </row>
    <row r="405" spans="1:6" ht="12.75" customHeight="1" x14ac:dyDescent="0.2">
      <c r="A405" s="63">
        <v>4264</v>
      </c>
      <c r="B405" s="64" t="s">
        <v>698</v>
      </c>
      <c r="C405" s="247" t="s">
        <v>772</v>
      </c>
      <c r="D405" s="194">
        <v>0</v>
      </c>
      <c r="E405" s="194">
        <v>40612.61</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111910.88</v>
      </c>
      <c r="E412" s="60">
        <f t="shared" si="100"/>
        <v>294305.71999999997</v>
      </c>
      <c r="F412" s="45">
        <f t="shared" si="72"/>
        <v>262.98222299744219</v>
      </c>
    </row>
    <row r="413" spans="1:6" ht="12.75" customHeight="1" x14ac:dyDescent="0.2">
      <c r="A413" s="63">
        <v>451</v>
      </c>
      <c r="B413" s="64" t="s">
        <v>785</v>
      </c>
      <c r="C413" s="247" t="s">
        <v>786</v>
      </c>
      <c r="D413" s="194">
        <v>111910.88</v>
      </c>
      <c r="E413" s="194">
        <v>294305.71999999997</v>
      </c>
      <c r="F413" s="45">
        <f t="shared" si="72"/>
        <v>262.98222299744219</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1310867.6800000002</v>
      </c>
      <c r="E418" s="60">
        <f t="shared" si="102"/>
        <v>385198.72</v>
      </c>
      <c r="F418" s="45">
        <f t="shared" si="72"/>
        <v>29.385019241606443</v>
      </c>
    </row>
    <row r="419" spans="1:6" ht="12.75" customHeight="1" x14ac:dyDescent="0.2">
      <c r="A419" s="63">
        <v>92212</v>
      </c>
      <c r="B419" s="64" t="s">
        <v>797</v>
      </c>
      <c r="C419" s="247" t="s">
        <v>798</v>
      </c>
      <c r="D419" s="194">
        <v>392669.1</v>
      </c>
      <c r="E419" s="194">
        <v>0</v>
      </c>
      <c r="F419" s="45">
        <f t="shared" si="72"/>
        <v>0</v>
      </c>
    </row>
    <row r="420" spans="1:6" ht="12.75" customHeight="1" x14ac:dyDescent="0.2">
      <c r="A420" s="63">
        <v>92222</v>
      </c>
      <c r="B420" s="64" t="s">
        <v>799</v>
      </c>
      <c r="C420" s="247" t="s">
        <v>800</v>
      </c>
      <c r="D420" s="194">
        <v>0</v>
      </c>
      <c r="E420" s="194">
        <v>741890.04</v>
      </c>
      <c r="F420" s="45" t="str">
        <f t="shared" si="72"/>
        <v>-</v>
      </c>
    </row>
    <row r="421" spans="1:6" ht="12.75" customHeight="1" x14ac:dyDescent="0.2">
      <c r="A421" s="63">
        <v>97</v>
      </c>
      <c r="B421" s="220" t="s">
        <v>801</v>
      </c>
      <c r="C421" s="247" t="s">
        <v>802</v>
      </c>
      <c r="D421" s="194">
        <v>11.35</v>
      </c>
      <c r="E421" s="194">
        <v>11.35</v>
      </c>
      <c r="F421" s="45">
        <f t="shared" si="72"/>
        <v>100</v>
      </c>
    </row>
    <row r="422" spans="1:6" ht="12.75" customHeight="1" x14ac:dyDescent="0.2">
      <c r="A422" s="63" t="s">
        <v>582</v>
      </c>
      <c r="B422" s="64" t="s">
        <v>803</v>
      </c>
      <c r="C422" s="247" t="s">
        <v>804</v>
      </c>
      <c r="D422" s="60">
        <f>D6+D308</f>
        <v>1492022.71</v>
      </c>
      <c r="E422" s="60">
        <f>E6+E308</f>
        <v>1553200.0999999996</v>
      </c>
      <c r="F422" s="45">
        <f t="shared" si="72"/>
        <v>104.10029884866832</v>
      </c>
    </row>
    <row r="423" spans="1:6" ht="12.75" customHeight="1" x14ac:dyDescent="0.2">
      <c r="A423" s="63" t="s">
        <v>582</v>
      </c>
      <c r="B423" s="64" t="s">
        <v>805</v>
      </c>
      <c r="C423" s="247" t="s">
        <v>806</v>
      </c>
      <c r="D423" s="60">
        <f t="shared" ref="D423:E423" si="103">D299+D360</f>
        <v>2516349.67</v>
      </c>
      <c r="E423" s="60">
        <f t="shared" si="103"/>
        <v>1608647.69</v>
      </c>
      <c r="F423" s="45">
        <f t="shared" si="72"/>
        <v>63.927828043071614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1024326.96</v>
      </c>
      <c r="E425" s="60">
        <f t="shared" si="105"/>
        <v>55447.590000000317</v>
      </c>
      <c r="F425" s="45">
        <f t="shared" si="72"/>
        <v>5.4130753328995969</v>
      </c>
    </row>
    <row r="426" spans="1:6" ht="12.75" customHeight="1" x14ac:dyDescent="0.2">
      <c r="A426" s="251" t="s">
        <v>811</v>
      </c>
      <c r="B426" s="183" t="s">
        <v>812</v>
      </c>
      <c r="C426" s="252" t="s">
        <v>813</v>
      </c>
      <c r="D426" s="60">
        <f t="shared" ref="D426:E426" si="106">IF(D302-D303+D419-D420&gt;=0,D302-D303+D419-D420,0)</f>
        <v>1298097.02</v>
      </c>
      <c r="E426" s="60">
        <f t="shared" si="106"/>
        <v>273770.05999999994</v>
      </c>
      <c r="F426" s="45">
        <f t="shared" si="72"/>
        <v>21.090107733241691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292631.15999999997</v>
      </c>
      <c r="E428" s="81">
        <f t="shared" si="108"/>
        <v>223026.15</v>
      </c>
      <c r="F428" s="61">
        <f t="shared" si="72"/>
        <v>76.214081234547962</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53000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53000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53000</v>
      </c>
      <c r="F502" s="45" t="str">
        <f t="shared" si="109"/>
        <v>-</v>
      </c>
    </row>
    <row r="503" spans="1:6" ht="12.75" customHeight="1" x14ac:dyDescent="0.2">
      <c r="A503" s="63">
        <v>8443</v>
      </c>
      <c r="B503" s="64" t="s">
        <v>966</v>
      </c>
      <c r="C503" s="247" t="s">
        <v>967</v>
      </c>
      <c r="D503" s="194">
        <v>0</v>
      </c>
      <c r="E503" s="194">
        <v>53000</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1321.32</v>
      </c>
      <c r="E535" s="60">
        <f>E536+E571+E584+E597+E629</f>
        <v>1321.32</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1321.32</v>
      </c>
      <c r="E584" s="60">
        <f t="shared" si="147"/>
        <v>1321.32</v>
      </c>
      <c r="F584" s="45">
        <f t="shared" si="109"/>
        <v>100</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1321.32</v>
      </c>
      <c r="E589" s="60">
        <f t="shared" si="149"/>
        <v>1321.32</v>
      </c>
      <c r="F589" s="45">
        <f t="shared" si="109"/>
        <v>100</v>
      </c>
    </row>
    <row r="590" spans="1:6" ht="12.75" customHeight="1" x14ac:dyDescent="0.2">
      <c r="A590" s="63">
        <v>5321</v>
      </c>
      <c r="B590" s="65" t="s">
        <v>1132</v>
      </c>
      <c r="C590" s="247" t="s">
        <v>1133</v>
      </c>
      <c r="D590" s="194">
        <v>1321.32</v>
      </c>
      <c r="E590" s="194">
        <v>1321.32</v>
      </c>
      <c r="F590" s="45">
        <f t="shared" si="109"/>
        <v>100</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51678.68</v>
      </c>
      <c r="F639" s="45" t="str">
        <f t="shared" si="109"/>
        <v>-</v>
      </c>
    </row>
    <row r="640" spans="1:6" ht="12.75" customHeight="1" x14ac:dyDescent="0.2">
      <c r="A640" s="63" t="s">
        <v>582</v>
      </c>
      <c r="B640" s="64" t="s">
        <v>1230</v>
      </c>
      <c r="C640" s="247" t="s">
        <v>1231</v>
      </c>
      <c r="D640" s="60">
        <f>IF(D535-D430&gt;=0,D535-D430,0)</f>
        <v>1321.32</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254329.22</v>
      </c>
      <c r="E642" s="194">
        <v>255650.54</v>
      </c>
      <c r="F642" s="45">
        <f t="shared" si="109"/>
        <v>100.51953133816083</v>
      </c>
    </row>
    <row r="643" spans="1:6" ht="12.75" customHeight="1" x14ac:dyDescent="0.2">
      <c r="A643" s="63" t="s">
        <v>582</v>
      </c>
      <c r="B643" s="64" t="s">
        <v>1236</v>
      </c>
      <c r="C643" s="247" t="s">
        <v>1237</v>
      </c>
      <c r="D643" s="60">
        <f>D422+D430</f>
        <v>1492022.71</v>
      </c>
      <c r="E643" s="60">
        <f>E422+E430</f>
        <v>1606200.0999999996</v>
      </c>
      <c r="F643" s="45">
        <f t="shared" si="109"/>
        <v>107.65252359999265</v>
      </c>
    </row>
    <row r="644" spans="1:6" ht="12.75" customHeight="1" x14ac:dyDescent="0.2">
      <c r="A644" s="63" t="s">
        <v>582</v>
      </c>
      <c r="B644" s="64" t="s">
        <v>1238</v>
      </c>
      <c r="C644" s="247" t="s">
        <v>1239</v>
      </c>
      <c r="D644" s="60">
        <f>D423+D535</f>
        <v>2517670.9899999998</v>
      </c>
      <c r="E644" s="60">
        <f>E423+E535</f>
        <v>1609969.01</v>
      </c>
      <c r="F644" s="45">
        <f t="shared" si="109"/>
        <v>63.946759381772921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1025648.2799999998</v>
      </c>
      <c r="E646" s="60">
        <f t="shared" si="164"/>
        <v>3768.9100000003818</v>
      </c>
      <c r="F646" s="45">
        <f t="shared" si="109"/>
        <v>0.36746612591212874</v>
      </c>
    </row>
    <row r="647" spans="1:6" ht="24" x14ac:dyDescent="0.2">
      <c r="A647" s="251" t="s">
        <v>1244</v>
      </c>
      <c r="B647" s="64" t="s">
        <v>1245</v>
      </c>
      <c r="C647" s="252" t="s">
        <v>1244</v>
      </c>
      <c r="D647" s="60">
        <f>IF(D426-D427+D641-D642&gt;=0,D426-D427+D641-D642,0)</f>
        <v>1043767.8</v>
      </c>
      <c r="E647" s="60">
        <f>IF(E426-E427+E641-E642&gt;=0,E426-E427+E641-E642,0)</f>
        <v>18119.519999999931</v>
      </c>
      <c r="F647" s="45">
        <f t="shared" si="109"/>
        <v>1.7359723110829757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18119.520000000251</v>
      </c>
      <c r="E649" s="60">
        <f t="shared" si="165"/>
        <v>14350.609999999549</v>
      </c>
      <c r="F649" s="45">
        <f t="shared" si="109"/>
        <v>79.199724937522348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9830.89</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1186546.07</v>
      </c>
      <c r="E653" s="194">
        <v>144521</v>
      </c>
      <c r="F653" s="45">
        <f t="shared" ref="F653:F740" si="167">IF(D653&lt;&gt;0,IF(E653/D653&gt;=100,"&gt;&gt;100",E653/D653*100),"-")</f>
        <v>12.179973761996447</v>
      </c>
    </row>
    <row r="654" spans="1:6" ht="12.75" customHeight="1" x14ac:dyDescent="0.2">
      <c r="A654" s="63" t="s">
        <v>1257</v>
      </c>
      <c r="B654" s="64" t="s">
        <v>1258</v>
      </c>
      <c r="C654" s="247" t="s">
        <v>1257</v>
      </c>
      <c r="D654" s="194">
        <v>1595469.28</v>
      </c>
      <c r="E654" s="194">
        <v>1636604.3</v>
      </c>
      <c r="F654" s="45">
        <f t="shared" si="167"/>
        <v>102.57823955093639</v>
      </c>
    </row>
    <row r="655" spans="1:6" ht="12.75" customHeight="1" x14ac:dyDescent="0.2">
      <c r="A655" s="63" t="s">
        <v>1259</v>
      </c>
      <c r="B655" s="64" t="s">
        <v>1260</v>
      </c>
      <c r="C655" s="247" t="s">
        <v>1259</v>
      </c>
      <c r="D655" s="194">
        <v>2637494.35</v>
      </c>
      <c r="E655" s="194">
        <v>1560615.33</v>
      </c>
      <c r="F655" s="45">
        <f t="shared" si="167"/>
        <v>59.17037623227516</v>
      </c>
    </row>
    <row r="656" spans="1:6" ht="24" x14ac:dyDescent="0.2">
      <c r="A656" s="63">
        <v>11</v>
      </c>
      <c r="B656" s="64" t="s">
        <v>1261</v>
      </c>
      <c r="C656" s="247" t="s">
        <v>1262</v>
      </c>
      <c r="D656" s="60">
        <f t="shared" ref="D656:E656" si="168">+D653+D654-D655</f>
        <v>144521</v>
      </c>
      <c r="E656" s="60">
        <f t="shared" si="168"/>
        <v>220509.96999999997</v>
      </c>
      <c r="F656" s="45">
        <f t="shared" si="167"/>
        <v>152.57988112454242</v>
      </c>
    </row>
    <row r="657" spans="1:6" ht="24" x14ac:dyDescent="0.2">
      <c r="A657" s="63" t="s">
        <v>582</v>
      </c>
      <c r="B657" s="64" t="s">
        <v>1263</v>
      </c>
      <c r="C657" s="247" t="s">
        <v>1264</v>
      </c>
      <c r="D657" s="253">
        <v>6</v>
      </c>
      <c r="E657" s="253">
        <v>6</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5</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7763</v>
      </c>
      <c r="E661" s="194">
        <v>9625.0499999999993</v>
      </c>
      <c r="F661" s="45">
        <f t="shared" si="167"/>
        <v>123.9862166688136</v>
      </c>
    </row>
    <row r="662" spans="1:6" ht="12.75" customHeight="1" x14ac:dyDescent="0.2">
      <c r="A662" s="70">
        <v>61315</v>
      </c>
      <c r="B662" s="65" t="s">
        <v>1274</v>
      </c>
      <c r="C662" s="278" t="s">
        <v>1275</v>
      </c>
      <c r="D662" s="192">
        <v>1949.39</v>
      </c>
      <c r="E662" s="192">
        <v>1871.74</v>
      </c>
      <c r="F662" s="71">
        <f t="shared" si="167"/>
        <v>96.016702660832351</v>
      </c>
    </row>
    <row r="663" spans="1:6" ht="12.75" customHeight="1" x14ac:dyDescent="0.2">
      <c r="A663" s="70">
        <v>61316</v>
      </c>
      <c r="B663" s="65" t="s">
        <v>1276</v>
      </c>
      <c r="C663" s="277" t="s">
        <v>1277</v>
      </c>
      <c r="D663" s="192"/>
      <c r="E663" s="192">
        <v>38077.57</v>
      </c>
      <c r="F663" s="71" t="str">
        <f t="shared" si="167"/>
        <v>-</v>
      </c>
    </row>
    <row r="664" spans="1:6" ht="12.75" customHeight="1" x14ac:dyDescent="0.2">
      <c r="A664" s="70" t="s">
        <v>1278</v>
      </c>
      <c r="B664" s="65" t="s">
        <v>1279</v>
      </c>
      <c r="C664" s="277" t="s">
        <v>1278</v>
      </c>
      <c r="D664" s="192"/>
      <c r="E664" s="192">
        <v>241886.65</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20632.740000000002</v>
      </c>
      <c r="E669" s="194">
        <v>134254.87</v>
      </c>
      <c r="F669" s="45">
        <f t="shared" si="167"/>
        <v>650.68851737578234</v>
      </c>
    </row>
    <row r="670" spans="1:6" ht="12.75" customHeight="1" x14ac:dyDescent="0.2">
      <c r="A670" s="63">
        <v>63312</v>
      </c>
      <c r="B670" s="64" t="s">
        <v>1290</v>
      </c>
      <c r="C670" s="247" t="s">
        <v>1291</v>
      </c>
      <c r="D670" s="194">
        <v>24000</v>
      </c>
      <c r="E670" s="194">
        <v>31328</v>
      </c>
      <c r="F670" s="45">
        <f t="shared" si="167"/>
        <v>130.53333333333333</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209808.54</v>
      </c>
      <c r="E673" s="194">
        <v>43000</v>
      </c>
      <c r="F673" s="45">
        <f t="shared" si="167"/>
        <v>20.49487594737564</v>
      </c>
    </row>
    <row r="674" spans="1:6" ht="12.75" customHeight="1" x14ac:dyDescent="0.2">
      <c r="A674" s="63">
        <v>63322</v>
      </c>
      <c r="B674" s="64" t="s">
        <v>1298</v>
      </c>
      <c r="C674" s="247" t="s">
        <v>1299</v>
      </c>
      <c r="D674" s="194">
        <v>6500</v>
      </c>
      <c r="E674" s="194">
        <v>0</v>
      </c>
      <c r="F674" s="45">
        <f t="shared" si="167"/>
        <v>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122843.4</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v>0</v>
      </c>
      <c r="F711" s="71" t="str">
        <f t="shared" si="167"/>
        <v>-</v>
      </c>
    </row>
    <row r="712" spans="1:6" ht="12.75" customHeight="1" x14ac:dyDescent="0.2">
      <c r="A712" s="70" t="s">
        <v>1359</v>
      </c>
      <c r="B712" s="65" t="s">
        <v>1360</v>
      </c>
      <c r="C712" s="277" t="s">
        <v>1359</v>
      </c>
      <c r="D712" s="192"/>
      <c r="E712" s="192">
        <v>1.56</v>
      </c>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v>2319.13</v>
      </c>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5364.11</v>
      </c>
      <c r="E734" s="192">
        <v>4289.76</v>
      </c>
      <c r="F734" s="71">
        <f t="shared" si="167"/>
        <v>79.971514379831888</v>
      </c>
    </row>
    <row r="735" spans="1:6" ht="12.75" customHeight="1" x14ac:dyDescent="0.2">
      <c r="A735" s="63" t="s">
        <v>1400</v>
      </c>
      <c r="B735" s="64" t="s">
        <v>1401</v>
      </c>
      <c r="C735" s="247" t="s">
        <v>1400</v>
      </c>
      <c r="D735" s="194">
        <v>548.30999999999995</v>
      </c>
      <c r="E735" s="194">
        <v>548.30999999999995</v>
      </c>
      <c r="F735" s="45">
        <f t="shared" si="167"/>
        <v>100</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22596.42</v>
      </c>
      <c r="E737" s="194">
        <v>18086.8</v>
      </c>
      <c r="F737" s="45">
        <f t="shared" si="167"/>
        <v>80.042767836675011</v>
      </c>
    </row>
    <row r="738" spans="1:6" ht="12.75" customHeight="1" x14ac:dyDescent="0.2">
      <c r="A738" s="63" t="s">
        <v>1406</v>
      </c>
      <c r="B738" s="64" t="s">
        <v>1407</v>
      </c>
      <c r="C738" s="247" t="s">
        <v>1406</v>
      </c>
      <c r="D738" s="194">
        <v>4885.09</v>
      </c>
      <c r="E738" s="194">
        <v>5822.91</v>
      </c>
      <c r="F738" s="45">
        <f t="shared" si="167"/>
        <v>119.19759922539809</v>
      </c>
    </row>
    <row r="739" spans="1:6" ht="12.75" customHeight="1" x14ac:dyDescent="0.2">
      <c r="A739" s="70" t="s">
        <v>1408</v>
      </c>
      <c r="B739" s="65" t="s">
        <v>1409</v>
      </c>
      <c r="C739" s="278" t="s">
        <v>1408</v>
      </c>
      <c r="D739" s="192">
        <v>7035.45</v>
      </c>
      <c r="E739" s="192">
        <v>0</v>
      </c>
      <c r="F739" s="71">
        <f t="shared" si="167"/>
        <v>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16051.33</v>
      </c>
      <c r="E741" s="192">
        <v>14698.8</v>
      </c>
      <c r="F741" s="71">
        <f t="shared" ref="F741:F1006" si="169">IF(D741&lt;&gt;0,IF(E741/D741&gt;=100,"&gt;&gt;100",E741/D741*100),"-")</f>
        <v>91.573720059334647</v>
      </c>
    </row>
    <row r="742" spans="1:6" ht="12.75" customHeight="1" x14ac:dyDescent="0.2">
      <c r="A742" s="70" t="s">
        <v>1414</v>
      </c>
      <c r="B742" s="65" t="s">
        <v>1415</v>
      </c>
      <c r="C742" s="278" t="s">
        <v>1414</v>
      </c>
      <c r="D742" s="192">
        <v>527.49</v>
      </c>
      <c r="E742" s="192">
        <v>3839.12</v>
      </c>
      <c r="F742" s="71">
        <f t="shared" si="169"/>
        <v>727.80905799162065</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29.04</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50</v>
      </c>
      <c r="F781" s="71" t="str">
        <f t="shared" si="169"/>
        <v>-</v>
      </c>
    </row>
    <row r="782" spans="1:6" ht="12.75" customHeight="1" x14ac:dyDescent="0.2">
      <c r="A782" s="70">
        <v>36316</v>
      </c>
      <c r="B782" s="65" t="s">
        <v>1494</v>
      </c>
      <c r="C782" s="278" t="s">
        <v>1495</v>
      </c>
      <c r="D782" s="192">
        <v>0</v>
      </c>
      <c r="E782" s="192">
        <v>200</v>
      </c>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9768.56</v>
      </c>
      <c r="E846" s="194">
        <v>7644.96</v>
      </c>
      <c r="F846" s="45">
        <f t="shared" si="169"/>
        <v>78.260869565217391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3981.7</v>
      </c>
      <c r="E848" s="194">
        <v>4990.8500000000004</v>
      </c>
      <c r="F848" s="45">
        <f t="shared" si="169"/>
        <v>125.34470201170356</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400</v>
      </c>
      <c r="E850" s="194">
        <v>200</v>
      </c>
      <c r="F850" s="45">
        <f t="shared" si="169"/>
        <v>50</v>
      </c>
    </row>
    <row r="851" spans="1:6" ht="12.75" customHeight="1" x14ac:dyDescent="0.2">
      <c r="A851" s="63">
        <v>37221</v>
      </c>
      <c r="B851" s="64" t="s">
        <v>1631</v>
      </c>
      <c r="C851" s="247" t="s">
        <v>1632</v>
      </c>
      <c r="D851" s="194">
        <v>375</v>
      </c>
      <c r="E851" s="194">
        <v>1716.45</v>
      </c>
      <c r="F851" s="45">
        <f t="shared" si="169"/>
        <v>457.72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24942.06</v>
      </c>
      <c r="E855" s="194">
        <v>24464.41</v>
      </c>
      <c r="F855" s="45">
        <f t="shared" si="169"/>
        <v>98.084961707252731</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v>53000</v>
      </c>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83" zoomScale="178" zoomScaleNormal="178" workbookViewId="0">
      <selection activeCell="E398" sqref="E39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1292754.21</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5000904.33</v>
      </c>
      <c r="E6" s="180">
        <f t="shared" si="0"/>
        <v>5268277.9000000004</v>
      </c>
      <c r="F6" s="181">
        <f t="shared" ref="F6:F298" si="1">IF(D6&gt;0,IF(E6/D6&gt;=100,"&gt;&gt;100",E6/D6*100),"-")</f>
        <v>105.34650439913536</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3724857.61</v>
      </c>
      <c r="E7" s="79">
        <f t="shared" si="2"/>
        <v>3975523.6900000004</v>
      </c>
      <c r="F7" s="71">
        <f t="shared" si="1"/>
        <v>106.72954797861389</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436151.2</v>
      </c>
      <c r="E8" s="79">
        <f>E9+E10-E11</f>
        <v>436151.2</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436151.2</v>
      </c>
      <c r="E9" s="192">
        <v>436151.2</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2821491.1199999996</v>
      </c>
      <c r="E12" s="79">
        <f t="shared" si="3"/>
        <v>2879556.1300000004</v>
      </c>
      <c r="F12" s="71">
        <f t="shared" si="1"/>
        <v>102.05795473139752</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2607568.6999999997</v>
      </c>
      <c r="E13" s="79">
        <f t="shared" si="4"/>
        <v>2646433.3100000005</v>
      </c>
      <c r="F13" s="71">
        <f t="shared" si="1"/>
        <v>101.49045392361093</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120190.04</v>
      </c>
      <c r="E14" s="192">
        <v>152565.54</v>
      </c>
      <c r="F14" s="71">
        <f t="shared" si="1"/>
        <v>126.93692422433674</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2050695.26</v>
      </c>
      <c r="E15" s="192">
        <v>2142584.33</v>
      </c>
      <c r="F15" s="71">
        <f t="shared" si="1"/>
        <v>104.48087396466698</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443550.6</v>
      </c>
      <c r="E16" s="192">
        <v>443550.6</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822937.49</v>
      </c>
      <c r="E17" s="192">
        <v>832888.05</v>
      </c>
      <c r="F17" s="71">
        <f t="shared" si="1"/>
        <v>101.20915137794975</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829804.69</v>
      </c>
      <c r="E18" s="192">
        <v>925155.21</v>
      </c>
      <c r="F18" s="71">
        <f t="shared" si="1"/>
        <v>111.49071837615188</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184924.85</v>
      </c>
      <c r="E19" s="79">
        <f t="shared" si="5"/>
        <v>182889.79</v>
      </c>
      <c r="F19" s="71">
        <f t="shared" si="1"/>
        <v>98.899520534963258</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64993.63</v>
      </c>
      <c r="E20" s="192">
        <v>70956.14</v>
      </c>
      <c r="F20" s="71">
        <f t="shared" si="1"/>
        <v>109.17399135884547</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17859.72</v>
      </c>
      <c r="E21" s="192">
        <v>21501.22</v>
      </c>
      <c r="F21" s="71">
        <f t="shared" si="1"/>
        <v>120.38945739350896</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22691.83</v>
      </c>
      <c r="E22" s="192">
        <v>25325.71</v>
      </c>
      <c r="F22" s="71">
        <f t="shared" si="1"/>
        <v>111.60717315439079</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238768.75</v>
      </c>
      <c r="E26" s="192">
        <v>267723.75</v>
      </c>
      <c r="F26" s="71">
        <f t="shared" si="1"/>
        <v>112.12679632489595</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159389.07999999999</v>
      </c>
      <c r="E28" s="192">
        <v>202617.03</v>
      </c>
      <c r="F28" s="71">
        <f t="shared" si="1"/>
        <v>127.12102359835443</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51.099999999999454</v>
      </c>
      <c r="E29" s="79">
        <f t="shared" si="6"/>
        <v>0</v>
      </c>
      <c r="F29" s="71">
        <f t="shared" si="1"/>
        <v>0</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5160.2299999999996</v>
      </c>
      <c r="E30" s="192">
        <v>5160.2299999999996</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5109.13</v>
      </c>
      <c r="E34" s="192">
        <v>5160.2299999999996</v>
      </c>
      <c r="F34" s="71">
        <f t="shared" si="1"/>
        <v>101.00017028339461</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10361.67</v>
      </c>
      <c r="E35" s="79">
        <f t="shared" si="7"/>
        <v>10361.67</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10361.67</v>
      </c>
      <c r="E37" s="192">
        <v>10361.67</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18584.800000000003</v>
      </c>
      <c r="E45" s="79">
        <f t="shared" si="9"/>
        <v>39871.360000000001</v>
      </c>
      <c r="F45" s="71">
        <f t="shared" si="1"/>
        <v>214.53747148207131</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10427.780000000001</v>
      </c>
      <c r="E47" s="192">
        <v>13140.28</v>
      </c>
      <c r="F47" s="71">
        <f t="shared" si="1"/>
        <v>126.01224805279743</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43067.14</v>
      </c>
      <c r="E48" s="192">
        <v>43067.14</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5224.9399999999996</v>
      </c>
      <c r="E49" s="192">
        <v>31487.61</v>
      </c>
      <c r="F49" s="71">
        <f t="shared" si="1"/>
        <v>602.64060448541045</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40135.06</v>
      </c>
      <c r="E50" s="192">
        <v>47823.67</v>
      </c>
      <c r="F50" s="71">
        <f t="shared" si="1"/>
        <v>119.15684192324616</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15661.41</v>
      </c>
      <c r="E54" s="192">
        <v>18090.349999999999</v>
      </c>
      <c r="F54" s="71">
        <f t="shared" si="1"/>
        <v>115.50907613043779</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15661.41</v>
      </c>
      <c r="E55" s="192">
        <v>18090.349999999999</v>
      </c>
      <c r="F55" s="71">
        <f t="shared" si="1"/>
        <v>115.50907613043779</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467215.29</v>
      </c>
      <c r="E56" s="79">
        <f t="shared" si="11"/>
        <v>659816.36</v>
      </c>
      <c r="F56" s="71">
        <f t="shared" si="1"/>
        <v>141.2231949857634</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306230.15999999997</v>
      </c>
      <c r="E57" s="192">
        <v>637116.46</v>
      </c>
      <c r="F57" s="71">
        <f t="shared" si="1"/>
        <v>208.05150609593775</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160985.13</v>
      </c>
      <c r="E61" s="192">
        <v>22699.9</v>
      </c>
      <c r="F61" s="71">
        <f t="shared" si="1"/>
        <v>14.100619106870305</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1276046.7200000002</v>
      </c>
      <c r="E69" s="79">
        <f>E70+E82+E88+E119+E135+E147+E165+E171</f>
        <v>1292754.21</v>
      </c>
      <c r="F69" s="71">
        <f t="shared" si="1"/>
        <v>101.30931648019907</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144521</v>
      </c>
      <c r="E70" s="79">
        <f t="shared" si="12"/>
        <v>220509.97</v>
      </c>
      <c r="F70" s="71">
        <f t="shared" si="1"/>
        <v>152.57988112454245</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144521</v>
      </c>
      <c r="E71" s="79">
        <f t="shared" si="13"/>
        <v>220509.97</v>
      </c>
      <c r="F71" s="71">
        <f t="shared" si="1"/>
        <v>152.57988112454245</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144521</v>
      </c>
      <c r="E73" s="192">
        <v>220509.97</v>
      </c>
      <c r="F73" s="71">
        <f t="shared" si="1"/>
        <v>152.57988112454245</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2657.8199999999997</v>
      </c>
      <c r="E82" s="79">
        <f>SUM(E83:E85)-E86+E87</f>
        <v>2759.2200000000003</v>
      </c>
      <c r="F82" s="71">
        <f t="shared" si="1"/>
        <v>103.81515678262639</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1055.95</v>
      </c>
      <c r="E85" s="192">
        <v>1055.95</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1601.87</v>
      </c>
      <c r="E87" s="192">
        <v>1703.27</v>
      </c>
      <c r="F87" s="71">
        <f t="shared" si="1"/>
        <v>106.33010169364556</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832834.96</v>
      </c>
      <c r="E135" s="79">
        <f t="shared" si="21"/>
        <v>832834.96</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832834.96</v>
      </c>
      <c r="E136" s="79">
        <f t="shared" si="22"/>
        <v>832834.96</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831681.58</v>
      </c>
      <c r="E140" s="192">
        <v>831681.58</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1153.3800000000001</v>
      </c>
      <c r="E142" s="192">
        <v>1153.3800000000001</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296021.58999999997</v>
      </c>
      <c r="E147" s="79">
        <f t="shared" si="24"/>
        <v>226807.82</v>
      </c>
      <c r="F147" s="71">
        <f t="shared" si="1"/>
        <v>76.618675009481592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59164.13</v>
      </c>
      <c r="E148" s="192">
        <v>61795.49</v>
      </c>
      <c r="F148" s="71">
        <f t="shared" si="1"/>
        <v>104.44755969537624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562.45000000000005</v>
      </c>
      <c r="E149" s="192">
        <v>562.45000000000005</v>
      </c>
      <c r="F149" s="71">
        <f t="shared" si="1"/>
        <v>100</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78995.53</v>
      </c>
      <c r="E159" s="192">
        <v>11889.59</v>
      </c>
      <c r="F159" s="71">
        <f t="shared" si="1"/>
        <v>15.050965541974337</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177904.07</v>
      </c>
      <c r="E160" s="192">
        <v>168624.94</v>
      </c>
      <c r="F160" s="71">
        <f t="shared" si="1"/>
        <v>94.784194650521485</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20604.59</v>
      </c>
      <c r="E164" s="192">
        <v>16064.65</v>
      </c>
      <c r="F164" s="71">
        <f t="shared" si="1"/>
        <v>77.96636574666131</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11.35</v>
      </c>
      <c r="E165" s="79">
        <f t="shared" si="26"/>
        <v>11.35</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11.35</v>
      </c>
      <c r="E167" s="192">
        <v>11.35</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9830.89</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9830.89</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5000904.3299999991</v>
      </c>
      <c r="E176" s="79">
        <f>E177+E251</f>
        <v>5268277.9000000004</v>
      </c>
      <c r="F176" s="71">
        <f t="shared" si="1"/>
        <v>105.34650439913537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132461.12</v>
      </c>
      <c r="E177" s="79">
        <f>E178+E197+E203+E219+E247+E248</f>
        <v>275542.52999999997</v>
      </c>
      <c r="F177" s="71">
        <f t="shared" si="1"/>
        <v>208.01766586300943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2436</v>
      </c>
      <c r="C178" s="134" t="s">
        <v>3</v>
      </c>
      <c r="D178" s="79">
        <f>SUM(D179:D181)+D185+D186+SUM(D194:D196)</f>
        <v>130558.85</v>
      </c>
      <c r="E178" s="79">
        <f>SUM(E179:E181)+E185+E186+SUM(E194:E196)</f>
        <v>210385.96</v>
      </c>
      <c r="F178" s="71">
        <f t="shared" si="1"/>
        <v>161.14262648606353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14733.13</v>
      </c>
      <c r="E179" s="192">
        <v>11972.75</v>
      </c>
      <c r="F179" s="71">
        <f t="shared" si="1"/>
        <v>81.26413056831781</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108846.55</v>
      </c>
      <c r="E180" s="192">
        <v>95030.33</v>
      </c>
      <c r="F180" s="71">
        <f t="shared" si="1"/>
        <v>87.306699201766165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141.22</v>
      </c>
      <c r="E181" s="79">
        <f t="shared" si="28"/>
        <v>163.01</v>
      </c>
      <c r="F181" s="71">
        <f t="shared" si="1"/>
        <v>115.4298258037105</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29.04</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141.22</v>
      </c>
      <c r="E184" s="192">
        <v>133.97</v>
      </c>
      <c r="F184" s="71">
        <f t="shared" si="1"/>
        <v>94.866166265401503</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28019.81</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v>0</v>
      </c>
      <c r="E189" s="192">
        <v>134.34</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v>0</v>
      </c>
      <c r="E190" s="192">
        <v>27885.47</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1091.71</v>
      </c>
      <c r="E194" s="192">
        <v>5008.26</v>
      </c>
      <c r="F194" s="71">
        <f t="shared" si="1"/>
        <v>458.75369832647863</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70191.8</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5746.24</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1902.27</v>
      </c>
      <c r="E197" s="79">
        <f>SUM(E198:E202)</f>
        <v>6019.09</v>
      </c>
      <c r="F197" s="71">
        <f t="shared" si="1"/>
        <v>316.41617646285755</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1902.27</v>
      </c>
      <c r="E199" s="192">
        <v>4699.38</v>
      </c>
      <c r="F199" s="71">
        <f t="shared" ref="F199:F202" si="30">IF(D199&gt;0,IF(E199/D199&gt;=100,"&gt;&gt;100",E199/D199*100),"-")</f>
        <v>247.04064091848159</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v>0</v>
      </c>
      <c r="E202" s="192">
        <v>1319.71</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53000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53000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v>53000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6137.48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4868443.209999999</v>
      </c>
      <c r="E251" s="79">
        <f>+E252+E255-E264+E274+E291</f>
        <v>4992735.37</v>
      </c>
      <c r="F251" s="71">
        <f t="shared" si="1"/>
        <v>102.55301653195212</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4557692.53</v>
      </c>
      <c r="E252" s="79">
        <f>E253-E254</f>
        <v>4755358.6100000003</v>
      </c>
      <c r="F252" s="71">
        <f t="shared" si="1"/>
        <v>104.33697707115842</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4557692.53</v>
      </c>
      <c r="E253" s="192">
        <v>4808358.6100000003</v>
      </c>
      <c r="F253" s="71">
        <f t="shared" si="1"/>
        <v>105.49984621275013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53000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18119.519999999902</v>
      </c>
      <c r="E255" s="79">
        <f>E256-E260</f>
        <v>14350.610000000102</v>
      </c>
      <c r="F255" s="71">
        <f t="shared" si="1"/>
        <v>79.199724937526923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1015660.1</v>
      </c>
      <c r="E256" s="79">
        <f>SUM(E257:E259)</f>
        <v>1222567.83</v>
      </c>
      <c r="F256" s="71">
        <f t="shared" si="1"/>
        <v>120.37174936772648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1015660.1</v>
      </c>
      <c r="E257" s="192">
        <v>1222567.83</v>
      </c>
      <c r="F257" s="71">
        <f t="shared" si="1"/>
        <v>120.37174936772648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997540.58000000007</v>
      </c>
      <c r="E260" s="79">
        <f>SUM(E261:E263)</f>
        <v>1208217.22</v>
      </c>
      <c r="F260" s="71">
        <f t="shared" si="1"/>
        <v>121.11960598134262</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741890.04</v>
      </c>
      <c r="E262" s="192">
        <v>1004245.36</v>
      </c>
      <c r="F262" s="71">
        <f t="shared" si="1"/>
        <v>135.36310044005981</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255650.54</v>
      </c>
      <c r="E263" s="192">
        <v>203971.86</v>
      </c>
      <c r="F263" s="71">
        <f t="shared" si="1"/>
        <v>79.78542114559977</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292619.81</v>
      </c>
      <c r="E274" s="79">
        <f>SUM(E275:E277)+SUM(E286:E290)</f>
        <v>223014.8</v>
      </c>
      <c r="F274" s="71">
        <f t="shared" si="1"/>
        <v>76.213158637482536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v>37952.54</v>
      </c>
      <c r="E275" s="192">
        <v>47170.76</v>
      </c>
      <c r="F275" s="71">
        <f t="shared" ref="F275:F290" si="39">IF(D275&gt;0,IF(E275/D275&gt;=100,"&gt;&gt;100",E275/D275*100),"-")</f>
        <v>124.28880912845359</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76763.199999999997</v>
      </c>
      <c r="E286" s="192">
        <v>9266.02</v>
      </c>
      <c r="F286" s="71">
        <f t="shared" si="39"/>
        <v>12.070914188048441</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177904.07</v>
      </c>
      <c r="E287" s="192">
        <v>166578.01999999999</v>
      </c>
      <c r="F287" s="71">
        <f t="shared" si="39"/>
        <v>93.633619511908847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11.35</v>
      </c>
      <c r="E291" s="79">
        <f>SUM(E292:E295)</f>
        <v>11.35</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11.35</v>
      </c>
      <c r="E293" s="192">
        <v>11.35</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348661.27</v>
      </c>
      <c r="E297" s="79">
        <f t="shared" si="42"/>
        <v>166278.89000000001</v>
      </c>
      <c r="F297" s="71">
        <f t="shared" si="1"/>
        <v>47.690668367037155</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348661.27</v>
      </c>
      <c r="E298" s="193">
        <v>166278.89000000001</v>
      </c>
      <c r="F298" s="75">
        <f t="shared" si="1"/>
        <v>47.690668367037155</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316626.18</v>
      </c>
      <c r="E302" s="192">
        <v>242872.47</v>
      </c>
      <c r="F302" s="71">
        <f t="shared" si="43"/>
        <v>76.706376585789599</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11.35</v>
      </c>
      <c r="E305" s="192">
        <v>11.35</v>
      </c>
      <c r="F305" s="71">
        <f t="shared" si="43"/>
        <v>100</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200.22</v>
      </c>
      <c r="E308" s="192">
        <v>200.22</v>
      </c>
      <c r="F308" s="71">
        <f t="shared" si="43"/>
        <v>100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27.2</v>
      </c>
      <c r="E309" s="192">
        <v>5.56</v>
      </c>
      <c r="F309" s="71">
        <f t="shared" si="43"/>
        <v>20.441176470588236</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1374.45</v>
      </c>
      <c r="E311" s="192">
        <v>1497.49</v>
      </c>
      <c r="F311" s="71">
        <f t="shared" si="43"/>
        <v>108.95194441412927</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0</v>
      </c>
      <c r="E336" s="192">
        <v>69463.09</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130558.85</v>
      </c>
      <c r="E337" s="192">
        <v>140922.87</v>
      </c>
      <c r="F337" s="71">
        <f t="shared" si="43"/>
        <v>107.93819798504659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1902.27</v>
      </c>
      <c r="E338" s="192">
        <v>1319.71</v>
      </c>
      <c r="F338" s="71">
        <f t="shared" si="43"/>
        <v>69.375535544375936</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4699.38</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53000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0</v>
      </c>
      <c r="E367" s="192">
        <v>3494</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v>0</v>
      </c>
      <c r="E368" s="192">
        <v>2643.48</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57983.28</v>
      </c>
      <c r="E389" s="192">
        <v>57983.28</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254177.99</v>
      </c>
      <c r="E391" s="288">
        <v>92676.75</v>
      </c>
      <c r="F391" s="263">
        <f t="shared" si="44"/>
        <v>36.461359223117626</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36500</v>
      </c>
      <c r="E392" s="288">
        <v>15618.86</v>
      </c>
      <c r="F392" s="263">
        <f t="shared" si="44"/>
        <v>42.791397260273975</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6" workbookViewId="0">
      <selection activeCell="E85" sqref="E8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323529.73</v>
      </c>
      <c r="E5" s="58">
        <f t="shared" si="0"/>
        <v>369712.22000000003</v>
      </c>
      <c r="F5" s="59">
        <f t="shared" ref="F5:F141" si="1">IF(D5&gt;0,IF(E5/D5&gt;=100,"&gt;&gt;100",E5/D5*100),"-")</f>
        <v>114.27457377719199</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23136.799999999999</v>
      </c>
      <c r="E6" s="60">
        <f t="shared" si="2"/>
        <v>36237.78</v>
      </c>
      <c r="F6" s="45">
        <f t="shared" si="1"/>
        <v>156.623992946302</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23136.799999999999</v>
      </c>
      <c r="E7" s="194">
        <v>36237.78</v>
      </c>
      <c r="F7" s="45">
        <f t="shared" si="1"/>
        <v>156.623992946302</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300392.93</v>
      </c>
      <c r="E13" s="60">
        <f t="shared" si="4"/>
        <v>333445.40000000002</v>
      </c>
      <c r="F13" s="45">
        <f t="shared" si="1"/>
        <v>111.00307853450479</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123603.8</v>
      </c>
      <c r="E14" s="194">
        <v>152477.25</v>
      </c>
      <c r="F14" s="45">
        <f t="shared" si="1"/>
        <v>123.35967826231879</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176789.13</v>
      </c>
      <c r="E16" s="194">
        <v>180968.15</v>
      </c>
      <c r="F16" s="45">
        <f t="shared" si="1"/>
        <v>102.36384442867046</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v>29.04</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74092.69</v>
      </c>
      <c r="E28" s="60">
        <f t="shared" si="6"/>
        <v>66699.820000000007</v>
      </c>
      <c r="F28" s="45">
        <f t="shared" si="1"/>
        <v>90.022133087623089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74092.69</v>
      </c>
      <c r="E30" s="194">
        <v>66699.820000000007</v>
      </c>
      <c r="F30" s="45">
        <f t="shared" si="1"/>
        <v>90.022133087623089</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35188.25</v>
      </c>
      <c r="E35" s="60">
        <f t="shared" si="7"/>
        <v>12117</v>
      </c>
      <c r="F35" s="45">
        <f t="shared" si="1"/>
        <v>34.434790022237536</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9000</v>
      </c>
      <c r="E36" s="60">
        <f t="shared" si="8"/>
        <v>9000</v>
      </c>
      <c r="F36" s="45">
        <f t="shared" si="1"/>
        <v>100</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9000</v>
      </c>
      <c r="E37" s="194">
        <v>9000</v>
      </c>
      <c r="F37" s="45">
        <f t="shared" si="1"/>
        <v>100</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3117</v>
      </c>
      <c r="E39" s="60">
        <f t="shared" si="9"/>
        <v>3117</v>
      </c>
      <c r="F39" s="45">
        <f t="shared" si="1"/>
        <v>100</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3117</v>
      </c>
      <c r="E40" s="194">
        <v>3117</v>
      </c>
      <c r="F40" s="45">
        <f t="shared" si="1"/>
        <v>100</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23071.25</v>
      </c>
      <c r="E54" s="60">
        <f t="shared" si="12"/>
        <v>0</v>
      </c>
      <c r="F54" s="45">
        <f t="shared" si="1"/>
        <v>0</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23071.25</v>
      </c>
      <c r="E55" s="194">
        <v>0</v>
      </c>
      <c r="F55" s="45">
        <f t="shared" si="1"/>
        <v>0</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4388.63</v>
      </c>
      <c r="E75" s="60">
        <f t="shared" si="15"/>
        <v>4411.96</v>
      </c>
      <c r="F75" s="45">
        <f t="shared" si="1"/>
        <v>100.53160097798173</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4388.63</v>
      </c>
      <c r="E77" s="194">
        <v>4411.96</v>
      </c>
      <c r="F77" s="45">
        <f t="shared" si="1"/>
        <v>100.53160097798173</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470045.69</v>
      </c>
      <c r="E82" s="60">
        <f t="shared" si="16"/>
        <v>628572.91999999993</v>
      </c>
      <c r="F82" s="45">
        <f t="shared" si="1"/>
        <v>133.7259192824425</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142248.60999999999</v>
      </c>
      <c r="E84" s="194">
        <v>268333.34999999998</v>
      </c>
      <c r="F84" s="45">
        <f t="shared" si="1"/>
        <v>188.63688720754459</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327797.08</v>
      </c>
      <c r="E88" s="194">
        <v>360239.57</v>
      </c>
      <c r="F88" s="45">
        <f t="shared" si="1"/>
        <v>109.89712599026203</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158317.81999999998</v>
      </c>
      <c r="E107" s="60">
        <f t="shared" si="21"/>
        <v>179340.7</v>
      </c>
      <c r="F107" s="45">
        <f t="shared" si="1"/>
        <v>113.27890947462518</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18428.05</v>
      </c>
      <c r="E108" s="194">
        <v>20995.200000000001</v>
      </c>
      <c r="F108" s="45">
        <f t="shared" si="1"/>
        <v>113.93066548006981</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4523</v>
      </c>
      <c r="E109" s="194">
        <v>0</v>
      </c>
      <c r="F109" s="45">
        <f t="shared" si="1"/>
        <v>0</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v>44985.21</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135366.76999999999</v>
      </c>
      <c r="E113" s="194">
        <v>113360.29</v>
      </c>
      <c r="F113" s="45">
        <f t="shared" si="1"/>
        <v>83.743070769879495</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1424975.5</v>
      </c>
      <c r="E114" s="60">
        <f t="shared" si="22"/>
        <v>314857.21000000002</v>
      </c>
      <c r="F114" s="45">
        <f t="shared" si="1"/>
        <v>22.095622696670926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1404716.52</v>
      </c>
      <c r="E115" s="60">
        <f t="shared" si="23"/>
        <v>295223.42</v>
      </c>
      <c r="F115" s="45">
        <f t="shared" si="1"/>
        <v>21.016583474080591</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1385438.56</v>
      </c>
      <c r="E116" s="194">
        <v>278034.62</v>
      </c>
      <c r="F116" s="45">
        <f t="shared" si="1"/>
        <v>20.068347166546307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19277.96</v>
      </c>
      <c r="E117" s="194">
        <v>17188.8</v>
      </c>
      <c r="F117" s="45">
        <f t="shared" si="1"/>
        <v>89.162961226187832</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10490.42</v>
      </c>
      <c r="E118" s="60">
        <f t="shared" si="24"/>
        <v>11598.83</v>
      </c>
      <c r="F118" s="45">
        <f t="shared" si="1"/>
        <v>110.56592586378811</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10490.42</v>
      </c>
      <c r="E120" s="194">
        <v>11598.83</v>
      </c>
      <c r="F120" s="45">
        <f t="shared" si="1"/>
        <v>110.56592586378811</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9768.56</v>
      </c>
      <c r="E125" s="194">
        <v>8034.96</v>
      </c>
      <c r="F125" s="45">
        <f t="shared" si="1"/>
        <v>82.253269673319309</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25811.360000000001</v>
      </c>
      <c r="E129" s="60">
        <f t="shared" si="26"/>
        <v>32935.86</v>
      </c>
      <c r="F129" s="45">
        <f t="shared" si="1"/>
        <v>127.60218756392534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3981.7</v>
      </c>
      <c r="E135" s="194">
        <v>4990.8500000000004</v>
      </c>
      <c r="F135" s="45">
        <f t="shared" si="1"/>
        <v>125.34470201170356</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10435.219999999999</v>
      </c>
      <c r="E138" s="194">
        <v>11569.32</v>
      </c>
      <c r="F138" s="45">
        <f t="shared" si="1"/>
        <v>110.86800278288335</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11394.44</v>
      </c>
      <c r="E140" s="194">
        <v>16375.69</v>
      </c>
      <c r="F140" s="45">
        <f t="shared" si="1"/>
        <v>143.71649681774619</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2516349.67</v>
      </c>
      <c r="E141" s="81">
        <f t="shared" si="28"/>
        <v>1608647.69</v>
      </c>
      <c r="F141" s="61">
        <f t="shared" si="1"/>
        <v>63.927828043071614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146318.18</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146318.18</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146318.18</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146318.18</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0"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132461.12</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1497600.0300000003</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3</v>
      </c>
      <c r="B8" s="89" t="s">
        <v>3161</v>
      </c>
      <c r="C8" s="139" t="s">
        <v>3162</v>
      </c>
      <c r="D8" s="34">
        <f>SUM(D9:D16)</f>
        <v>1053828.9300000002</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145673.89000000001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541529.36</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1795.03</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28019.81</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37646.32</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70191.8</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228972.72</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384433.84</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53000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53000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6337.26</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1354518.6199999999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3194</v>
      </c>
      <c r="C27" s="139" t="s">
        <v>3195</v>
      </c>
      <c r="D27" s="34">
        <f>SUM(D28:D35)</f>
        <v>974001.82</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148434.26999999999</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555345.57999999996</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1773.24</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33729.769999999997</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234718.96</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380317.02</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199.78</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275542.53000000049</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70782.8</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3228</v>
      </c>
      <c r="C51" s="139" t="s">
        <v>3229</v>
      </c>
      <c r="D51" s="34">
        <f>D52+D57+D62+D67+D72+D77+D82+D87</f>
        <v>69463.09</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2734.8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2734.8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66728.289999999994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66728.289999999994</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1319.71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1319.71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204759.73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3139</v>
      </c>
      <c r="C106" s="139" t="s">
        <v>3295</v>
      </c>
      <c r="D106" s="199">
        <v>140922.87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4699.38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53000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6137.48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1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12</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34418</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3541</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3543</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3544</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3546</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3547</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3549</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3558</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Suzana Matošević</cp:lastModifiedBy>
  <cp:lastPrinted>2026-02-13T11:59:04Z</cp:lastPrinted>
  <dcterms:created xsi:type="dcterms:W3CDTF">2022-04-01T05:14:30Z</dcterms:created>
  <dcterms:modified xsi:type="dcterms:W3CDTF">2026-02-13T12:38:34Z</dcterms:modified>
</cp:coreProperties>
</file>